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server\MPIOS\H. A 2025\2. AYUTLA DE LOS LIBRES\2. GASTO CORRIENTE\2. CUENTA PUBLICA 2025\FORMATOS PARA PUBLICAR\2. INFORMACIÓN PRESUPUESTARIA\"/>
    </mc:Choice>
  </mc:AlternateContent>
  <bookViews>
    <workbookView xWindow="-105" yWindow="-105" windowWidth="26295" windowHeight="14310"/>
  </bookViews>
  <sheets>
    <sheet name="consolidado" sheetId="1" r:id="rId1"/>
  </sheets>
  <definedNames>
    <definedName name="_xlnm._FilterDatabase" localSheetId="0" hidden="1">consolidado!$B$474:$K$883</definedName>
    <definedName name="_xlnm.Print_Area" localSheetId="0">consolidado!$A$1:$K$900</definedName>
    <definedName name="_xlnm.Print_Titles" localSheetId="0">consolidado!$1:$12</definedName>
  </definedNames>
  <calcPr calcId="191029"/>
</workbook>
</file>

<file path=xl/calcChain.xml><?xml version="1.0" encoding="utf-8"?>
<calcChain xmlns="http://schemas.openxmlformats.org/spreadsheetml/2006/main">
  <c r="K401" i="1" l="1"/>
  <c r="H401" i="1"/>
  <c r="J373" i="1"/>
  <c r="H377" i="1"/>
  <c r="K377" i="1" s="1"/>
  <c r="G27" i="1"/>
  <c r="I27" i="1"/>
  <c r="J27" i="1"/>
  <c r="F27" i="1"/>
  <c r="J287" i="1"/>
  <c r="I287" i="1"/>
  <c r="J281" i="1"/>
  <c r="I281" i="1"/>
  <c r="J279" i="1"/>
  <c r="I279" i="1"/>
  <c r="J273" i="1"/>
  <c r="I273" i="1"/>
  <c r="G292" i="1"/>
  <c r="G290" i="1" s="1"/>
  <c r="I292" i="1"/>
  <c r="I290" i="1" s="1"/>
  <c r="J292" i="1"/>
  <c r="F292" i="1"/>
  <c r="G177" i="1"/>
  <c r="G179" i="1"/>
  <c r="G181" i="1"/>
  <c r="G183" i="1"/>
  <c r="G185" i="1"/>
  <c r="G187" i="1"/>
  <c r="F187" i="1"/>
  <c r="I181" i="1"/>
  <c r="J181" i="1"/>
  <c r="F181" i="1"/>
  <c r="G176" i="1" l="1"/>
  <c r="I271" i="1"/>
  <c r="H763" i="1" l="1"/>
  <c r="K763" i="1" s="1"/>
  <c r="H762" i="1"/>
  <c r="K762" i="1" s="1"/>
  <c r="H761" i="1"/>
  <c r="K761" i="1" s="1"/>
  <c r="H760" i="1"/>
  <c r="K760" i="1" s="1"/>
  <c r="H759" i="1"/>
  <c r="K759" i="1" s="1"/>
  <c r="H758" i="1"/>
  <c r="K758" i="1" s="1"/>
  <c r="H614" i="1"/>
  <c r="K614" i="1" s="1"/>
  <c r="H613" i="1"/>
  <c r="K613" i="1" s="1"/>
  <c r="H612" i="1"/>
  <c r="K612" i="1" s="1"/>
  <c r="H611" i="1"/>
  <c r="K611" i="1" s="1"/>
  <c r="H610" i="1"/>
  <c r="K610" i="1" s="1"/>
  <c r="H609" i="1"/>
  <c r="K609" i="1" s="1"/>
  <c r="H608" i="1"/>
  <c r="K608" i="1" s="1"/>
  <c r="H607" i="1"/>
  <c r="K607" i="1" s="1"/>
  <c r="H606" i="1"/>
  <c r="K606" i="1" s="1"/>
  <c r="H605" i="1"/>
  <c r="K605" i="1" s="1"/>
  <c r="H604" i="1"/>
  <c r="K604" i="1" s="1"/>
  <c r="H603" i="1"/>
  <c r="K603" i="1" s="1"/>
  <c r="H602" i="1"/>
  <c r="K602" i="1" s="1"/>
  <c r="H601" i="1"/>
  <c r="K601" i="1" s="1"/>
  <c r="H600" i="1"/>
  <c r="K600" i="1" s="1"/>
  <c r="H599" i="1"/>
  <c r="K599" i="1" s="1"/>
  <c r="H598" i="1"/>
  <c r="K598" i="1" s="1"/>
  <c r="H597" i="1"/>
  <c r="K597" i="1" s="1"/>
  <c r="H596" i="1"/>
  <c r="K596" i="1" s="1"/>
  <c r="H595" i="1"/>
  <c r="K595" i="1" s="1"/>
  <c r="H593" i="1"/>
  <c r="K593" i="1" s="1"/>
  <c r="H592" i="1"/>
  <c r="K592" i="1" s="1"/>
  <c r="H591" i="1"/>
  <c r="K591" i="1" s="1"/>
  <c r="H590" i="1"/>
  <c r="K590" i="1" s="1"/>
  <c r="H589" i="1"/>
  <c r="K589" i="1" s="1"/>
  <c r="H588" i="1"/>
  <c r="K588" i="1" s="1"/>
  <c r="H587" i="1"/>
  <c r="K587" i="1" s="1"/>
  <c r="H586" i="1"/>
  <c r="K586" i="1" s="1"/>
  <c r="H585" i="1"/>
  <c r="K585" i="1" s="1"/>
  <c r="H584" i="1"/>
  <c r="K584" i="1" s="1"/>
  <c r="H583" i="1"/>
  <c r="K583" i="1" s="1"/>
  <c r="H582" i="1"/>
  <c r="K582" i="1" s="1"/>
  <c r="H581" i="1"/>
  <c r="K581" i="1" s="1"/>
  <c r="H580" i="1"/>
  <c r="K580" i="1" s="1"/>
  <c r="H579" i="1"/>
  <c r="K579" i="1" s="1"/>
  <c r="H578" i="1"/>
  <c r="K578" i="1" s="1"/>
  <c r="H577" i="1"/>
  <c r="K577" i="1" s="1"/>
  <c r="H576" i="1"/>
  <c r="K576" i="1" s="1"/>
  <c r="H575" i="1"/>
  <c r="K575" i="1" s="1"/>
  <c r="H574" i="1"/>
  <c r="K574" i="1" s="1"/>
  <c r="H631" i="1"/>
  <c r="K631" i="1" s="1"/>
  <c r="H630" i="1"/>
  <c r="K630" i="1" s="1"/>
  <c r="H629" i="1"/>
  <c r="K629" i="1" s="1"/>
  <c r="H628" i="1"/>
  <c r="K628" i="1" s="1"/>
  <c r="H627" i="1"/>
  <c r="K627" i="1" s="1"/>
  <c r="H626" i="1"/>
  <c r="K626" i="1" s="1"/>
  <c r="H625" i="1"/>
  <c r="K625" i="1" s="1"/>
  <c r="H624" i="1"/>
  <c r="K624" i="1" s="1"/>
  <c r="H623" i="1"/>
  <c r="K623" i="1" s="1"/>
  <c r="H622" i="1"/>
  <c r="K622" i="1" s="1"/>
  <c r="H644" i="1"/>
  <c r="K644" i="1" s="1"/>
  <c r="H643" i="1"/>
  <c r="K643" i="1" s="1"/>
  <c r="H642" i="1"/>
  <c r="K642" i="1" s="1"/>
  <c r="H641" i="1"/>
  <c r="K641" i="1" s="1"/>
  <c r="H640" i="1"/>
  <c r="K640" i="1" s="1"/>
  <c r="H639" i="1"/>
  <c r="K639" i="1" s="1"/>
  <c r="H638" i="1"/>
  <c r="K638" i="1" s="1"/>
  <c r="H637" i="1"/>
  <c r="K637" i="1" s="1"/>
  <c r="H636" i="1"/>
  <c r="K636" i="1" s="1"/>
  <c r="H635" i="1"/>
  <c r="K635" i="1" s="1"/>
  <c r="F756" i="1"/>
  <c r="G756" i="1"/>
  <c r="F771" i="1"/>
  <c r="G771" i="1"/>
  <c r="H660" i="1"/>
  <c r="K660" i="1" s="1"/>
  <c r="H659" i="1"/>
  <c r="K659" i="1" s="1"/>
  <c r="H658" i="1"/>
  <c r="K658" i="1" s="1"/>
  <c r="H657" i="1"/>
  <c r="K657" i="1" s="1"/>
  <c r="H656" i="1"/>
  <c r="K656" i="1" s="1"/>
  <c r="H655" i="1"/>
  <c r="K655" i="1" s="1"/>
  <c r="H654" i="1"/>
  <c r="K654" i="1" s="1"/>
  <c r="H653" i="1"/>
  <c r="K653" i="1" s="1"/>
  <c r="H652" i="1"/>
  <c r="K652" i="1" s="1"/>
  <c r="H651" i="1"/>
  <c r="K651" i="1" s="1"/>
  <c r="H650" i="1"/>
  <c r="K650" i="1" s="1"/>
  <c r="H648" i="1"/>
  <c r="K648" i="1" s="1"/>
  <c r="H647" i="1"/>
  <c r="K647" i="1" s="1"/>
  <c r="H646" i="1"/>
  <c r="K646" i="1" s="1"/>
  <c r="H645" i="1"/>
  <c r="K645" i="1" s="1"/>
  <c r="H634" i="1"/>
  <c r="K634" i="1" s="1"/>
  <c r="H633" i="1"/>
  <c r="K633" i="1" s="1"/>
  <c r="H632" i="1"/>
  <c r="K632" i="1" s="1"/>
  <c r="H621" i="1"/>
  <c r="K621" i="1" s="1"/>
  <c r="H620" i="1"/>
  <c r="K620" i="1" s="1"/>
  <c r="H619" i="1"/>
  <c r="K619" i="1" s="1"/>
  <c r="H618" i="1"/>
  <c r="K618" i="1" s="1"/>
  <c r="H552" i="1"/>
  <c r="K552" i="1" s="1"/>
  <c r="H551" i="1"/>
  <c r="K551" i="1" s="1"/>
  <c r="H550" i="1"/>
  <c r="K550" i="1" s="1"/>
  <c r="H549" i="1"/>
  <c r="K549" i="1" s="1"/>
  <c r="H548" i="1"/>
  <c r="K548" i="1" s="1"/>
  <c r="H557" i="1"/>
  <c r="K557" i="1" s="1"/>
  <c r="H556" i="1"/>
  <c r="K556" i="1" s="1"/>
  <c r="H555" i="1"/>
  <c r="K555" i="1" s="1"/>
  <c r="H554" i="1"/>
  <c r="K554" i="1" s="1"/>
  <c r="H553" i="1"/>
  <c r="K553" i="1" s="1"/>
  <c r="F561" i="1"/>
  <c r="G561" i="1"/>
  <c r="H526" i="1"/>
  <c r="K526" i="1" s="1"/>
  <c r="H525" i="1"/>
  <c r="K525" i="1" s="1"/>
  <c r="H524" i="1"/>
  <c r="K524" i="1" s="1"/>
  <c r="H523" i="1"/>
  <c r="K523" i="1" s="1"/>
  <c r="H522" i="1"/>
  <c r="K522" i="1" s="1"/>
  <c r="H521" i="1"/>
  <c r="K521" i="1" s="1"/>
  <c r="H520" i="1"/>
  <c r="K520" i="1" s="1"/>
  <c r="H519" i="1"/>
  <c r="K519" i="1" s="1"/>
  <c r="H518" i="1"/>
  <c r="K518" i="1" s="1"/>
  <c r="H517" i="1"/>
  <c r="K517" i="1" s="1"/>
  <c r="H516" i="1"/>
  <c r="K516" i="1" s="1"/>
  <c r="H515" i="1"/>
  <c r="K515" i="1" s="1"/>
  <c r="H494" i="1"/>
  <c r="K494" i="1" s="1"/>
  <c r="H495" i="1"/>
  <c r="K495" i="1" s="1"/>
  <c r="H496" i="1"/>
  <c r="K496" i="1" s="1"/>
  <c r="H497" i="1"/>
  <c r="K497" i="1" s="1"/>
  <c r="H498" i="1"/>
  <c r="K498" i="1" s="1"/>
  <c r="H499" i="1"/>
  <c r="K499" i="1" s="1"/>
  <c r="H500" i="1"/>
  <c r="K500" i="1" s="1"/>
  <c r="H501" i="1"/>
  <c r="K501" i="1" s="1"/>
  <c r="H481" i="1" l="1"/>
  <c r="K481" i="1" s="1"/>
  <c r="H482" i="1"/>
  <c r="K482" i="1" s="1"/>
  <c r="H483" i="1"/>
  <c r="K483" i="1" s="1"/>
  <c r="H484" i="1"/>
  <c r="K484" i="1" s="1"/>
  <c r="H485" i="1"/>
  <c r="K485" i="1" s="1"/>
  <c r="G446" i="1"/>
  <c r="I446" i="1"/>
  <c r="J446" i="1"/>
  <c r="F446" i="1"/>
  <c r="G439" i="1"/>
  <c r="I439" i="1"/>
  <c r="J439" i="1"/>
  <c r="F439" i="1"/>
  <c r="G435" i="1"/>
  <c r="I435" i="1"/>
  <c r="J435" i="1"/>
  <c r="F435" i="1"/>
  <c r="H436" i="1"/>
  <c r="K436" i="1" s="1"/>
  <c r="K435" i="1" s="1"/>
  <c r="G425" i="1"/>
  <c r="I425" i="1"/>
  <c r="J425" i="1"/>
  <c r="F425" i="1"/>
  <c r="G418" i="1"/>
  <c r="I418" i="1"/>
  <c r="J418" i="1"/>
  <c r="F418" i="1"/>
  <c r="G413" i="1"/>
  <c r="I413" i="1"/>
  <c r="J413" i="1"/>
  <c r="F413" i="1"/>
  <c r="H386" i="1"/>
  <c r="K386" i="1" s="1"/>
  <c r="H387" i="1"/>
  <c r="K387" i="1" s="1"/>
  <c r="H388" i="1"/>
  <c r="K388" i="1" s="1"/>
  <c r="H389" i="1"/>
  <c r="K389" i="1" s="1"/>
  <c r="H390" i="1"/>
  <c r="K390" i="1" s="1"/>
  <c r="H391" i="1"/>
  <c r="K391" i="1" s="1"/>
  <c r="G369" i="1"/>
  <c r="I369" i="1"/>
  <c r="J369" i="1"/>
  <c r="F369" i="1"/>
  <c r="H370" i="1"/>
  <c r="K370" i="1" s="1"/>
  <c r="K369" i="1" s="1"/>
  <c r="G373" i="1"/>
  <c r="I373" i="1"/>
  <c r="F373" i="1"/>
  <c r="G366" i="1"/>
  <c r="I366" i="1"/>
  <c r="J366" i="1"/>
  <c r="F366" i="1"/>
  <c r="H368" i="1"/>
  <c r="K368" i="1" s="1"/>
  <c r="G287" i="1"/>
  <c r="F287" i="1"/>
  <c r="H288" i="1"/>
  <c r="K288" i="1" s="1"/>
  <c r="G279" i="1"/>
  <c r="F279" i="1"/>
  <c r="H280" i="1"/>
  <c r="K280" i="1" s="1"/>
  <c r="K279" i="1" s="1"/>
  <c r="G247" i="1"/>
  <c r="I247" i="1"/>
  <c r="J247" i="1"/>
  <c r="F247" i="1"/>
  <c r="H248" i="1"/>
  <c r="K248" i="1" s="1"/>
  <c r="K247" i="1" s="1"/>
  <c r="H233" i="1"/>
  <c r="K233" i="1" s="1"/>
  <c r="H223" i="1"/>
  <c r="K223" i="1" s="1"/>
  <c r="K222" i="1" s="1"/>
  <c r="J222" i="1"/>
  <c r="I222" i="1"/>
  <c r="G222" i="1"/>
  <c r="F222" i="1"/>
  <c r="G208" i="1"/>
  <c r="I208" i="1"/>
  <c r="J208" i="1"/>
  <c r="F208" i="1"/>
  <c r="H210" i="1"/>
  <c r="I187" i="1"/>
  <c r="J187" i="1"/>
  <c r="J185" i="1"/>
  <c r="I185" i="1"/>
  <c r="F185" i="1"/>
  <c r="H186" i="1"/>
  <c r="K186" i="1" s="1"/>
  <c r="K185" i="1" s="1"/>
  <c r="H182" i="1"/>
  <c r="J152" i="1"/>
  <c r="I152" i="1"/>
  <c r="G152" i="1"/>
  <c r="F152" i="1"/>
  <c r="H153" i="1"/>
  <c r="H152" i="1" s="1"/>
  <c r="J144" i="1"/>
  <c r="I144" i="1"/>
  <c r="G144" i="1"/>
  <c r="F144" i="1"/>
  <c r="H145" i="1"/>
  <c r="K145" i="1" s="1"/>
  <c r="K144" i="1" s="1"/>
  <c r="J140" i="1"/>
  <c r="I140" i="1"/>
  <c r="G140" i="1"/>
  <c r="F140" i="1"/>
  <c r="G133" i="1"/>
  <c r="I133" i="1"/>
  <c r="J133" i="1"/>
  <c r="F133" i="1"/>
  <c r="H135" i="1"/>
  <c r="K135" i="1" s="1"/>
  <c r="H134" i="1"/>
  <c r="K134" i="1" s="1"/>
  <c r="J123" i="1"/>
  <c r="I123" i="1"/>
  <c r="G123" i="1"/>
  <c r="F123" i="1"/>
  <c r="H124" i="1"/>
  <c r="K124" i="1" s="1"/>
  <c r="K123" i="1" s="1"/>
  <c r="H116" i="1"/>
  <c r="K116" i="1" s="1"/>
  <c r="J106" i="1"/>
  <c r="I106" i="1"/>
  <c r="G106" i="1"/>
  <c r="F106" i="1"/>
  <c r="H107" i="1"/>
  <c r="K107" i="1" s="1"/>
  <c r="K106" i="1" s="1"/>
  <c r="J89" i="1"/>
  <c r="I89" i="1"/>
  <c r="G89" i="1"/>
  <c r="F89" i="1"/>
  <c r="H90" i="1"/>
  <c r="K90" i="1" s="1"/>
  <c r="K89" i="1" s="1"/>
  <c r="H55" i="1"/>
  <c r="K55" i="1" s="1"/>
  <c r="H54" i="1"/>
  <c r="K54" i="1" s="1"/>
  <c r="J53" i="1"/>
  <c r="I53" i="1"/>
  <c r="G53" i="1"/>
  <c r="F53" i="1"/>
  <c r="G49" i="1"/>
  <c r="I49" i="1"/>
  <c r="J49" i="1"/>
  <c r="F49" i="1"/>
  <c r="H51" i="1"/>
  <c r="K51" i="1" s="1"/>
  <c r="G29" i="1"/>
  <c r="I29" i="1"/>
  <c r="J29" i="1"/>
  <c r="F29" i="1"/>
  <c r="H30" i="1"/>
  <c r="K30" i="1" s="1"/>
  <c r="K182" i="1" l="1"/>
  <c r="K181" i="1" s="1"/>
  <c r="H181" i="1"/>
  <c r="H435" i="1"/>
  <c r="H369" i="1"/>
  <c r="K133" i="1"/>
  <c r="H279" i="1"/>
  <c r="H247" i="1"/>
  <c r="H222" i="1"/>
  <c r="K210" i="1"/>
  <c r="H185" i="1"/>
  <c r="K153" i="1"/>
  <c r="K152" i="1" s="1"/>
  <c r="H144" i="1"/>
  <c r="H133" i="1"/>
  <c r="H123" i="1"/>
  <c r="H106" i="1"/>
  <c r="H89" i="1"/>
  <c r="K53" i="1"/>
  <c r="H53" i="1"/>
  <c r="G333" i="1"/>
  <c r="I333" i="1"/>
  <c r="J333" i="1"/>
  <c r="F333" i="1"/>
  <c r="G331" i="1"/>
  <c r="I331" i="1"/>
  <c r="J331" i="1"/>
  <c r="F331" i="1"/>
  <c r="G322" i="1"/>
  <c r="I322" i="1"/>
  <c r="J322" i="1"/>
  <c r="F322" i="1"/>
  <c r="J290" i="1"/>
  <c r="J271" i="1" s="1"/>
  <c r="F281" i="1"/>
  <c r="G273" i="1"/>
  <c r="F273" i="1"/>
  <c r="G269" i="1"/>
  <c r="I269" i="1"/>
  <c r="J269" i="1"/>
  <c r="F269" i="1"/>
  <c r="G264" i="1"/>
  <c r="I264" i="1"/>
  <c r="J264" i="1"/>
  <c r="F264" i="1"/>
  <c r="J260" i="1"/>
  <c r="I260" i="1"/>
  <c r="G260" i="1"/>
  <c r="F260" i="1"/>
  <c r="J255" i="1"/>
  <c r="I255" i="1"/>
  <c r="G255" i="1"/>
  <c r="F255" i="1"/>
  <c r="J251" i="1"/>
  <c r="I251" i="1"/>
  <c r="G251" i="1"/>
  <c r="F251" i="1"/>
  <c r="G239" i="1"/>
  <c r="G238" i="1" s="1"/>
  <c r="I239" i="1"/>
  <c r="I238" i="1" s="1"/>
  <c r="J239" i="1"/>
  <c r="J238" i="1" s="1"/>
  <c r="F239" i="1"/>
  <c r="G231" i="1"/>
  <c r="I231" i="1"/>
  <c r="J231" i="1"/>
  <c r="F231" i="1"/>
  <c r="J228" i="1"/>
  <c r="I228" i="1"/>
  <c r="G228" i="1"/>
  <c r="F228" i="1"/>
  <c r="G224" i="1"/>
  <c r="I224" i="1"/>
  <c r="J224" i="1"/>
  <c r="F224" i="1"/>
  <c r="J217" i="1"/>
  <c r="I217" i="1"/>
  <c r="G217" i="1"/>
  <c r="F217" i="1"/>
  <c r="J214" i="1"/>
  <c r="I214" i="1"/>
  <c r="G214" i="1"/>
  <c r="F214" i="1"/>
  <c r="G201" i="1"/>
  <c r="I201" i="1"/>
  <c r="J201" i="1"/>
  <c r="F201" i="1"/>
  <c r="J196" i="1"/>
  <c r="I196" i="1"/>
  <c r="G196" i="1"/>
  <c r="F196" i="1"/>
  <c r="J194" i="1"/>
  <c r="I194" i="1"/>
  <c r="G194" i="1"/>
  <c r="F194" i="1"/>
  <c r="J183" i="1"/>
  <c r="I183" i="1"/>
  <c r="F183" i="1"/>
  <c r="J179" i="1"/>
  <c r="I179" i="1"/>
  <c r="F179" i="1"/>
  <c r="J177" i="1"/>
  <c r="I177" i="1"/>
  <c r="F177" i="1"/>
  <c r="G172" i="1"/>
  <c r="I172" i="1"/>
  <c r="J172" i="1"/>
  <c r="F172" i="1"/>
  <c r="G156" i="1"/>
  <c r="I156" i="1"/>
  <c r="J156" i="1"/>
  <c r="F156" i="1"/>
  <c r="J149" i="1"/>
  <c r="I149" i="1"/>
  <c r="G149" i="1"/>
  <c r="F149" i="1"/>
  <c r="J146" i="1"/>
  <c r="I146" i="1"/>
  <c r="G146" i="1"/>
  <c r="F146" i="1"/>
  <c r="J136" i="1"/>
  <c r="I136" i="1"/>
  <c r="G136" i="1"/>
  <c r="F136" i="1"/>
  <c r="G121" i="1"/>
  <c r="G118" i="1" s="1"/>
  <c r="I121" i="1"/>
  <c r="I118" i="1" s="1"/>
  <c r="J121" i="1"/>
  <c r="J118" i="1" s="1"/>
  <c r="F121" i="1"/>
  <c r="F118" i="1" s="1"/>
  <c r="F114" i="1"/>
  <c r="J111" i="1"/>
  <c r="I111" i="1"/>
  <c r="G111" i="1"/>
  <c r="F111" i="1"/>
  <c r="J109" i="1"/>
  <c r="I109" i="1"/>
  <c r="G109" i="1"/>
  <c r="F109" i="1"/>
  <c r="G103" i="1"/>
  <c r="I103" i="1"/>
  <c r="J103" i="1"/>
  <c r="F103" i="1"/>
  <c r="G85" i="1"/>
  <c r="I85" i="1"/>
  <c r="J85" i="1"/>
  <c r="F85" i="1"/>
  <c r="G82" i="1"/>
  <c r="I82" i="1"/>
  <c r="J82" i="1"/>
  <c r="F82" i="1"/>
  <c r="G79" i="1"/>
  <c r="I79" i="1"/>
  <c r="J79" i="1"/>
  <c r="F79" i="1"/>
  <c r="G75" i="1"/>
  <c r="I75" i="1"/>
  <c r="J75" i="1"/>
  <c r="F75" i="1"/>
  <c r="G70" i="1"/>
  <c r="I70" i="1"/>
  <c r="J70" i="1"/>
  <c r="F70" i="1"/>
  <c r="G68" i="1"/>
  <c r="I68" i="1"/>
  <c r="J68" i="1"/>
  <c r="F68" i="1"/>
  <c r="G57" i="1"/>
  <c r="I57" i="1"/>
  <c r="J57" i="1"/>
  <c r="F57" i="1"/>
  <c r="G42" i="1"/>
  <c r="I42" i="1"/>
  <c r="J42" i="1"/>
  <c r="F42" i="1"/>
  <c r="G35" i="1"/>
  <c r="I35" i="1"/>
  <c r="J35" i="1"/>
  <c r="F35" i="1"/>
  <c r="G17" i="1"/>
  <c r="I17" i="1"/>
  <c r="J17" i="1"/>
  <c r="F17" i="1"/>
  <c r="F101" i="1" l="1"/>
  <c r="I193" i="1"/>
  <c r="I207" i="1"/>
  <c r="I221" i="1"/>
  <c r="I262" i="1"/>
  <c r="J249" i="1"/>
  <c r="J207" i="1"/>
  <c r="G207" i="1"/>
  <c r="J221" i="1"/>
  <c r="G249" i="1"/>
  <c r="G221" i="1"/>
  <c r="I176" i="1"/>
  <c r="J176" i="1"/>
  <c r="G193" i="1"/>
  <c r="J262" i="1"/>
  <c r="J193" i="1"/>
  <c r="G262" i="1"/>
  <c r="I249" i="1"/>
  <c r="F176" i="1"/>
  <c r="H18" i="1"/>
  <c r="H882"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K777" i="1" s="1"/>
  <c r="H776" i="1"/>
  <c r="H775" i="1"/>
  <c r="H774" i="1"/>
  <c r="H773" i="1"/>
  <c r="H772" i="1"/>
  <c r="H770" i="1"/>
  <c r="K770" i="1" s="1"/>
  <c r="H769" i="1"/>
  <c r="K769" i="1" s="1"/>
  <c r="H768" i="1"/>
  <c r="K768" i="1" s="1"/>
  <c r="H767" i="1"/>
  <c r="H766" i="1"/>
  <c r="K766" i="1" s="1"/>
  <c r="H765" i="1"/>
  <c r="K765" i="1" s="1"/>
  <c r="H764" i="1"/>
  <c r="K764" i="1" s="1"/>
  <c r="H757" i="1"/>
  <c r="K757" i="1" s="1"/>
  <c r="H755" i="1"/>
  <c r="K755" i="1" s="1"/>
  <c r="H754" i="1"/>
  <c r="K754" i="1" s="1"/>
  <c r="H753" i="1"/>
  <c r="K753" i="1" s="1"/>
  <c r="H752" i="1"/>
  <c r="K752" i="1" s="1"/>
  <c r="H751" i="1"/>
  <c r="K751" i="1" s="1"/>
  <c r="H750" i="1"/>
  <c r="K750" i="1" s="1"/>
  <c r="H749" i="1"/>
  <c r="K749" i="1" s="1"/>
  <c r="H748" i="1"/>
  <c r="K748" i="1" s="1"/>
  <c r="H747" i="1"/>
  <c r="K747" i="1" s="1"/>
  <c r="H746" i="1"/>
  <c r="K746" i="1" s="1"/>
  <c r="H745" i="1"/>
  <c r="K745" i="1" s="1"/>
  <c r="H744" i="1"/>
  <c r="K744" i="1" s="1"/>
  <c r="H743" i="1"/>
  <c r="K743" i="1" s="1"/>
  <c r="H742" i="1"/>
  <c r="K742" i="1" s="1"/>
  <c r="H741" i="1"/>
  <c r="K741" i="1" s="1"/>
  <c r="H740" i="1"/>
  <c r="K740" i="1" s="1"/>
  <c r="H739" i="1"/>
  <c r="K739" i="1" s="1"/>
  <c r="H738" i="1"/>
  <c r="K738" i="1" s="1"/>
  <c r="H737" i="1"/>
  <c r="K737" i="1" s="1"/>
  <c r="H736" i="1"/>
  <c r="K736" i="1" s="1"/>
  <c r="H735" i="1"/>
  <c r="K735" i="1" s="1"/>
  <c r="H734" i="1"/>
  <c r="K734" i="1" s="1"/>
  <c r="H733" i="1"/>
  <c r="K733" i="1" s="1"/>
  <c r="H732" i="1"/>
  <c r="K732" i="1" s="1"/>
  <c r="H731" i="1"/>
  <c r="K731" i="1" s="1"/>
  <c r="H730" i="1"/>
  <c r="K730" i="1" s="1"/>
  <c r="H729" i="1"/>
  <c r="K729" i="1" s="1"/>
  <c r="H728" i="1"/>
  <c r="K728" i="1" s="1"/>
  <c r="H727" i="1"/>
  <c r="K727" i="1" s="1"/>
  <c r="H726" i="1"/>
  <c r="K726" i="1" s="1"/>
  <c r="H725" i="1"/>
  <c r="K725" i="1" s="1"/>
  <c r="H724" i="1"/>
  <c r="K724" i="1" s="1"/>
  <c r="H723" i="1"/>
  <c r="K723" i="1" s="1"/>
  <c r="H722" i="1"/>
  <c r="K722" i="1" s="1"/>
  <c r="H721" i="1"/>
  <c r="K721" i="1" s="1"/>
  <c r="H720" i="1"/>
  <c r="K720" i="1" s="1"/>
  <c r="H719" i="1"/>
  <c r="K719" i="1" s="1"/>
  <c r="H718" i="1"/>
  <c r="K718" i="1" s="1"/>
  <c r="H717" i="1"/>
  <c r="K717" i="1" s="1"/>
  <c r="H716" i="1"/>
  <c r="K716" i="1" s="1"/>
  <c r="H715" i="1"/>
  <c r="K715" i="1" s="1"/>
  <c r="H714" i="1"/>
  <c r="K714" i="1" s="1"/>
  <c r="H713" i="1"/>
  <c r="K713" i="1" s="1"/>
  <c r="H712" i="1"/>
  <c r="K712" i="1" s="1"/>
  <c r="H711" i="1"/>
  <c r="K711" i="1" s="1"/>
  <c r="H710" i="1"/>
  <c r="K710" i="1" s="1"/>
  <c r="H709" i="1"/>
  <c r="K709" i="1" s="1"/>
  <c r="H708" i="1"/>
  <c r="K708" i="1" s="1"/>
  <c r="H707" i="1"/>
  <c r="K707" i="1" s="1"/>
  <c r="H706" i="1"/>
  <c r="K706" i="1" s="1"/>
  <c r="H705" i="1"/>
  <c r="K705" i="1" s="1"/>
  <c r="H704" i="1"/>
  <c r="K704" i="1" s="1"/>
  <c r="H703" i="1"/>
  <c r="K703" i="1" s="1"/>
  <c r="H702" i="1"/>
  <c r="K702" i="1" s="1"/>
  <c r="H701" i="1"/>
  <c r="K701" i="1" s="1"/>
  <c r="H700" i="1"/>
  <c r="K700" i="1" s="1"/>
  <c r="H699" i="1"/>
  <c r="K699" i="1" s="1"/>
  <c r="H698" i="1"/>
  <c r="K698" i="1" s="1"/>
  <c r="H697" i="1"/>
  <c r="K697" i="1" s="1"/>
  <c r="H696" i="1"/>
  <c r="K696" i="1" s="1"/>
  <c r="H695" i="1"/>
  <c r="K695" i="1" s="1"/>
  <c r="H694" i="1"/>
  <c r="K694" i="1" s="1"/>
  <c r="H693" i="1"/>
  <c r="K693" i="1" s="1"/>
  <c r="H692" i="1"/>
  <c r="K692" i="1" s="1"/>
  <c r="H691" i="1"/>
  <c r="K691" i="1" s="1"/>
  <c r="H690" i="1"/>
  <c r="K690" i="1" s="1"/>
  <c r="H689" i="1"/>
  <c r="K689" i="1" s="1"/>
  <c r="H688" i="1"/>
  <c r="K688" i="1" s="1"/>
  <c r="H687" i="1"/>
  <c r="K687" i="1" s="1"/>
  <c r="H686" i="1"/>
  <c r="K686" i="1" s="1"/>
  <c r="H685" i="1"/>
  <c r="K685" i="1" s="1"/>
  <c r="H684" i="1"/>
  <c r="K684" i="1" s="1"/>
  <c r="H683" i="1"/>
  <c r="K683" i="1" s="1"/>
  <c r="H682" i="1"/>
  <c r="K682" i="1" s="1"/>
  <c r="H681" i="1"/>
  <c r="K681" i="1" s="1"/>
  <c r="H680" i="1"/>
  <c r="K680" i="1" s="1"/>
  <c r="H679" i="1"/>
  <c r="K679" i="1" s="1"/>
  <c r="H678" i="1"/>
  <c r="K678" i="1" s="1"/>
  <c r="H677" i="1"/>
  <c r="K677" i="1" s="1"/>
  <c r="H676" i="1"/>
  <c r="K676" i="1" s="1"/>
  <c r="H675" i="1"/>
  <c r="K675" i="1" s="1"/>
  <c r="H674" i="1"/>
  <c r="K674" i="1" s="1"/>
  <c r="H673" i="1"/>
  <c r="K673" i="1" s="1"/>
  <c r="H672" i="1"/>
  <c r="K672" i="1" s="1"/>
  <c r="H671" i="1"/>
  <c r="K671" i="1" s="1"/>
  <c r="H670" i="1"/>
  <c r="K670" i="1" s="1"/>
  <c r="H669" i="1"/>
  <c r="K669" i="1" s="1"/>
  <c r="H668" i="1"/>
  <c r="K668" i="1" s="1"/>
  <c r="H667" i="1"/>
  <c r="K667" i="1" s="1"/>
  <c r="H666" i="1"/>
  <c r="K666" i="1" s="1"/>
  <c r="H665" i="1"/>
  <c r="K665" i="1" s="1"/>
  <c r="H664" i="1"/>
  <c r="K664" i="1" s="1"/>
  <c r="H663" i="1"/>
  <c r="K663" i="1" s="1"/>
  <c r="H662" i="1"/>
  <c r="K662" i="1" s="1"/>
  <c r="H661" i="1"/>
  <c r="K661" i="1" s="1"/>
  <c r="H649" i="1"/>
  <c r="K649" i="1" s="1"/>
  <c r="H617" i="1"/>
  <c r="K617" i="1" s="1"/>
  <c r="H616" i="1"/>
  <c r="K616" i="1" s="1"/>
  <c r="H615" i="1"/>
  <c r="K615" i="1" s="1"/>
  <c r="H594" i="1"/>
  <c r="K594" i="1" s="1"/>
  <c r="H573" i="1"/>
  <c r="K573" i="1" s="1"/>
  <c r="H572" i="1"/>
  <c r="K572" i="1" s="1"/>
  <c r="H571" i="1"/>
  <c r="K571" i="1" s="1"/>
  <c r="H570" i="1"/>
  <c r="K570" i="1" s="1"/>
  <c r="H569" i="1"/>
  <c r="K569" i="1" s="1"/>
  <c r="H568" i="1"/>
  <c r="K568" i="1" s="1"/>
  <c r="H567" i="1"/>
  <c r="K567" i="1" s="1"/>
  <c r="H566" i="1"/>
  <c r="K566" i="1" s="1"/>
  <c r="H565" i="1"/>
  <c r="K565" i="1" s="1"/>
  <c r="H564" i="1"/>
  <c r="K564" i="1" s="1"/>
  <c r="H563" i="1"/>
  <c r="K563" i="1" s="1"/>
  <c r="H562" i="1"/>
  <c r="K562" i="1" s="1"/>
  <c r="H560" i="1"/>
  <c r="K560" i="1" s="1"/>
  <c r="H559" i="1"/>
  <c r="K559" i="1" s="1"/>
  <c r="H558" i="1"/>
  <c r="K558" i="1" s="1"/>
  <c r="H547" i="1"/>
  <c r="K547" i="1" s="1"/>
  <c r="H546" i="1"/>
  <c r="K546" i="1" s="1"/>
  <c r="H545" i="1"/>
  <c r="K545" i="1" s="1"/>
  <c r="H544" i="1"/>
  <c r="K544" i="1" s="1"/>
  <c r="H543" i="1"/>
  <c r="K543" i="1" s="1"/>
  <c r="H541" i="1"/>
  <c r="K541" i="1" s="1"/>
  <c r="H540" i="1"/>
  <c r="K540" i="1" s="1"/>
  <c r="H539" i="1"/>
  <c r="K539" i="1" s="1"/>
  <c r="H538" i="1"/>
  <c r="K538" i="1" s="1"/>
  <c r="H537" i="1"/>
  <c r="K537" i="1" s="1"/>
  <c r="H536" i="1"/>
  <c r="K536" i="1" s="1"/>
  <c r="H535" i="1"/>
  <c r="K535" i="1" s="1"/>
  <c r="H534" i="1"/>
  <c r="K534" i="1" s="1"/>
  <c r="H533" i="1"/>
  <c r="K533" i="1" s="1"/>
  <c r="H532" i="1"/>
  <c r="K532" i="1" s="1"/>
  <c r="H531" i="1"/>
  <c r="K531" i="1" s="1"/>
  <c r="H530" i="1"/>
  <c r="K530" i="1" s="1"/>
  <c r="H529" i="1"/>
  <c r="K529" i="1" s="1"/>
  <c r="H528" i="1"/>
  <c r="K528" i="1" s="1"/>
  <c r="H527" i="1"/>
  <c r="K527" i="1" s="1"/>
  <c r="H514" i="1"/>
  <c r="K514" i="1" s="1"/>
  <c r="H513" i="1"/>
  <c r="K513" i="1" s="1"/>
  <c r="H512" i="1"/>
  <c r="K512" i="1" s="1"/>
  <c r="H511" i="1"/>
  <c r="K511" i="1" s="1"/>
  <c r="H510" i="1"/>
  <c r="K510" i="1" s="1"/>
  <c r="H507" i="1"/>
  <c r="H506" i="1"/>
  <c r="H505" i="1"/>
  <c r="H504" i="1"/>
  <c r="H503" i="1"/>
  <c r="H502" i="1"/>
  <c r="H493" i="1"/>
  <c r="H492" i="1"/>
  <c r="H491" i="1"/>
  <c r="H490" i="1"/>
  <c r="H488" i="1"/>
  <c r="H480" i="1"/>
  <c r="H479" i="1"/>
  <c r="H478"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5" i="1"/>
  <c r="H444" i="1"/>
  <c r="H443" i="1"/>
  <c r="H442" i="1"/>
  <c r="H441" i="1"/>
  <c r="H440" i="1"/>
  <c r="H438" i="1"/>
  <c r="H437" i="1"/>
  <c r="H433" i="1"/>
  <c r="H431" i="1"/>
  <c r="H430" i="1"/>
  <c r="H429" i="1"/>
  <c r="H428" i="1"/>
  <c r="H427" i="1"/>
  <c r="H426" i="1"/>
  <c r="H425" i="1" s="1"/>
  <c r="H423" i="1"/>
  <c r="H422" i="1"/>
  <c r="H420" i="1"/>
  <c r="H419" i="1"/>
  <c r="H418" i="1" s="1"/>
  <c r="H417" i="1"/>
  <c r="H416" i="1"/>
  <c r="H414" i="1"/>
  <c r="H413" i="1" s="1"/>
  <c r="H394" i="1"/>
  <c r="H393" i="1"/>
  <c r="H392" i="1"/>
  <c r="H385" i="1"/>
  <c r="H384" i="1"/>
  <c r="H383" i="1"/>
  <c r="H412" i="1"/>
  <c r="H382" i="1"/>
  <c r="H411" i="1"/>
  <c r="H410" i="1"/>
  <c r="H409" i="1"/>
  <c r="H408" i="1"/>
  <c r="H407" i="1"/>
  <c r="H406" i="1"/>
  <c r="H405" i="1"/>
  <c r="H404" i="1"/>
  <c r="H403" i="1"/>
  <c r="H402" i="1"/>
  <c r="H380" i="1"/>
  <c r="H379" i="1"/>
  <c r="H400" i="1"/>
  <c r="H399" i="1"/>
  <c r="H398" i="1"/>
  <c r="H397" i="1"/>
  <c r="H396" i="1"/>
  <c r="H395" i="1"/>
  <c r="H378" i="1"/>
  <c r="H381" i="1"/>
  <c r="H376" i="1"/>
  <c r="H375" i="1"/>
  <c r="H374" i="1"/>
  <c r="H372" i="1"/>
  <c r="H371" i="1"/>
  <c r="H367" i="1"/>
  <c r="H366" i="1" s="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s="1"/>
  <c r="H332" i="1"/>
  <c r="H331" i="1" s="1"/>
  <c r="H330" i="1"/>
  <c r="H329" i="1"/>
  <c r="H328" i="1"/>
  <c r="H327" i="1"/>
  <c r="H326" i="1"/>
  <c r="H325" i="1"/>
  <c r="H324" i="1"/>
  <c r="H323"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3" i="1"/>
  <c r="H292" i="1" s="1"/>
  <c r="H291" i="1"/>
  <c r="H289" i="1"/>
  <c r="H287" i="1" s="1"/>
  <c r="H286" i="1"/>
  <c r="H284" i="1"/>
  <c r="H283" i="1"/>
  <c r="H282" i="1"/>
  <c r="H278" i="1"/>
  <c r="H277" i="1"/>
  <c r="H276" i="1"/>
  <c r="H275" i="1"/>
  <c r="H274" i="1"/>
  <c r="H272" i="1"/>
  <c r="H270" i="1"/>
  <c r="H269" i="1" s="1"/>
  <c r="H268" i="1"/>
  <c r="H267" i="1"/>
  <c r="H266" i="1"/>
  <c r="H265" i="1"/>
  <c r="H263" i="1"/>
  <c r="H261" i="1"/>
  <c r="H260" i="1" s="1"/>
  <c r="H259" i="1"/>
  <c r="H258" i="1"/>
  <c r="H257" i="1"/>
  <c r="H256" i="1"/>
  <c r="H255" i="1" s="1"/>
  <c r="H254" i="1"/>
  <c r="H253" i="1"/>
  <c r="H252" i="1"/>
  <c r="H251" i="1" s="1"/>
  <c r="H250" i="1"/>
  <c r="H246" i="1"/>
  <c r="H245" i="1"/>
  <c r="H244" i="1"/>
  <c r="H243" i="1"/>
  <c r="H242" i="1"/>
  <c r="H241" i="1"/>
  <c r="H240" i="1"/>
  <c r="H237" i="1"/>
  <c r="H236" i="1"/>
  <c r="H235" i="1"/>
  <c r="H234" i="1"/>
  <c r="H232" i="1"/>
  <c r="H230" i="1"/>
  <c r="H229" i="1"/>
  <c r="H228" i="1" s="1"/>
  <c r="H227" i="1"/>
  <c r="H226" i="1"/>
  <c r="H225" i="1"/>
  <c r="H224" i="1" s="1"/>
  <c r="H220" i="1"/>
  <c r="H219" i="1"/>
  <c r="H218" i="1"/>
  <c r="H217" i="1" s="1"/>
  <c r="H216" i="1"/>
  <c r="H215" i="1"/>
  <c r="H214" i="1" s="1"/>
  <c r="H213" i="1"/>
  <c r="H212" i="1"/>
  <c r="H211" i="1"/>
  <c r="H209" i="1"/>
  <c r="H208" i="1" s="1"/>
  <c r="H206" i="1"/>
  <c r="H205" i="1"/>
  <c r="H204" i="1"/>
  <c r="H203" i="1"/>
  <c r="H202" i="1"/>
  <c r="H200" i="1"/>
  <c r="H199" i="1"/>
  <c r="H198" i="1"/>
  <c r="H197" i="1"/>
  <c r="H196" i="1" s="1"/>
  <c r="H195" i="1"/>
  <c r="H194" i="1" s="1"/>
  <c r="H192" i="1"/>
  <c r="H191" i="1"/>
  <c r="H190" i="1"/>
  <c r="H187" i="1"/>
  <c r="H184" i="1"/>
  <c r="H183" i="1" s="1"/>
  <c r="H180" i="1"/>
  <c r="H179" i="1" s="1"/>
  <c r="H178" i="1"/>
  <c r="H177" i="1" s="1"/>
  <c r="H175" i="1"/>
  <c r="H174" i="1"/>
  <c r="H173" i="1"/>
  <c r="H172" i="1" s="1"/>
  <c r="H171" i="1"/>
  <c r="H170" i="1"/>
  <c r="H169" i="1"/>
  <c r="H168" i="1"/>
  <c r="H167" i="1"/>
  <c r="H166" i="1"/>
  <c r="H165" i="1"/>
  <c r="H161" i="1"/>
  <c r="H160" i="1"/>
  <c r="H159" i="1"/>
  <c r="H158" i="1"/>
  <c r="H157" i="1"/>
  <c r="H155" i="1"/>
  <c r="H154" i="1"/>
  <c r="H151" i="1"/>
  <c r="H150" i="1"/>
  <c r="H149" i="1" s="1"/>
  <c r="H147" i="1"/>
  <c r="H146" i="1" s="1"/>
  <c r="H143" i="1"/>
  <c r="H141" i="1"/>
  <c r="H140" i="1" s="1"/>
  <c r="H139" i="1"/>
  <c r="H138" i="1"/>
  <c r="H137" i="1"/>
  <c r="H136" i="1" s="1"/>
  <c r="H131" i="1"/>
  <c r="H130" i="1"/>
  <c r="H127" i="1"/>
  <c r="H126" i="1"/>
  <c r="H125" i="1"/>
  <c r="H122" i="1"/>
  <c r="H121" i="1" s="1"/>
  <c r="H120" i="1"/>
  <c r="H119" i="1"/>
  <c r="H117" i="1"/>
  <c r="H115" i="1"/>
  <c r="H113" i="1"/>
  <c r="H112" i="1"/>
  <c r="H111" i="1" s="1"/>
  <c r="H110" i="1"/>
  <c r="H109" i="1" s="1"/>
  <c r="H108" i="1"/>
  <c r="H105" i="1"/>
  <c r="H104" i="1"/>
  <c r="H103" i="1" s="1"/>
  <c r="H102" i="1"/>
  <c r="H100" i="1"/>
  <c r="H99" i="1"/>
  <c r="H98" i="1"/>
  <c r="H97" i="1"/>
  <c r="H96" i="1"/>
  <c r="H95" i="1"/>
  <c r="H94" i="1"/>
  <c r="H93" i="1"/>
  <c r="H92" i="1"/>
  <c r="H88" i="1"/>
  <c r="H87" i="1"/>
  <c r="H86" i="1"/>
  <c r="H83" i="1"/>
  <c r="H82" i="1" s="1"/>
  <c r="H81" i="1"/>
  <c r="H80" i="1"/>
  <c r="H79" i="1" s="1"/>
  <c r="H78" i="1"/>
  <c r="H77" i="1"/>
  <c r="H76" i="1"/>
  <c r="H74" i="1"/>
  <c r="H73" i="1"/>
  <c r="H72" i="1"/>
  <c r="H71" i="1"/>
  <c r="H69" i="1"/>
  <c r="H68" i="1" s="1"/>
  <c r="H65" i="1"/>
  <c r="H64" i="1"/>
  <c r="H62" i="1"/>
  <c r="H59" i="1"/>
  <c r="H58" i="1"/>
  <c r="H56" i="1"/>
  <c r="H52" i="1"/>
  <c r="H50" i="1"/>
  <c r="H49" i="1" s="1"/>
  <c r="H48" i="1"/>
  <c r="H46" i="1"/>
  <c r="H45" i="1"/>
  <c r="H44" i="1"/>
  <c r="H43" i="1"/>
  <c r="H42" i="1" s="1"/>
  <c r="H40" i="1"/>
  <c r="H39" i="1"/>
  <c r="H38" i="1"/>
  <c r="H37" i="1"/>
  <c r="H36" i="1"/>
  <c r="H35" i="1" s="1"/>
  <c r="H34" i="1"/>
  <c r="H33" i="1"/>
  <c r="H32" i="1"/>
  <c r="H31" i="1"/>
  <c r="H28" i="1"/>
  <c r="H27" i="1" s="1"/>
  <c r="H25" i="1"/>
  <c r="H24" i="1"/>
  <c r="H23" i="1"/>
  <c r="H22" i="1"/>
  <c r="H20" i="1"/>
  <c r="H19" i="1"/>
  <c r="H16" i="1"/>
  <c r="H15" i="1"/>
  <c r="G881" i="1"/>
  <c r="G880" i="1" s="1"/>
  <c r="G879" i="1" s="1"/>
  <c r="G849" i="1" s="1"/>
  <c r="I881" i="1"/>
  <c r="I880" i="1" s="1"/>
  <c r="I879" i="1" s="1"/>
  <c r="I849" i="1" s="1"/>
  <c r="J881" i="1"/>
  <c r="J880" i="1" s="1"/>
  <c r="J879" i="1" s="1"/>
  <c r="J849" i="1" s="1"/>
  <c r="K881" i="1"/>
  <c r="K880" i="1" s="1"/>
  <c r="K879" i="1" s="1"/>
  <c r="F881" i="1"/>
  <c r="F880" i="1" s="1"/>
  <c r="F879" i="1" s="1"/>
  <c r="F849" i="1" s="1"/>
  <c r="I771" i="1"/>
  <c r="J771" i="1"/>
  <c r="F542" i="1"/>
  <c r="H207" i="1" l="1"/>
  <c r="H373" i="1"/>
  <c r="H176" i="1"/>
  <c r="H249" i="1"/>
  <c r="H118" i="1"/>
  <c r="H439" i="1"/>
  <c r="H446" i="1"/>
  <c r="H57" i="1"/>
  <c r="H85" i="1"/>
  <c r="H29" i="1"/>
  <c r="H322" i="1"/>
  <c r="H75" i="1"/>
  <c r="H239" i="1"/>
  <c r="H238" i="1" s="1"/>
  <c r="H273" i="1"/>
  <c r="H264" i="1"/>
  <c r="H262" i="1" s="1"/>
  <c r="H201" i="1"/>
  <c r="H193" i="1" s="1"/>
  <c r="H231" i="1"/>
  <c r="H221" i="1" s="1"/>
  <c r="H156" i="1"/>
  <c r="H17" i="1"/>
  <c r="H70" i="1"/>
  <c r="H849" i="1"/>
  <c r="H880" i="1"/>
  <c r="H881" i="1"/>
  <c r="H879" i="1"/>
  <c r="K488" i="1"/>
  <c r="F489" i="1"/>
  <c r="K506" i="1"/>
  <c r="K505" i="1"/>
  <c r="K504" i="1"/>
  <c r="K503" i="1"/>
  <c r="K502" i="1"/>
  <c r="K493" i="1"/>
  <c r="K492" i="1"/>
  <c r="K491" i="1"/>
  <c r="K490" i="1"/>
  <c r="G477" i="1"/>
  <c r="I477" i="1"/>
  <c r="J477" i="1"/>
  <c r="F477" i="1"/>
  <c r="J487" i="1"/>
  <c r="I487" i="1"/>
  <c r="G487" i="1"/>
  <c r="F487" i="1"/>
  <c r="K480" i="1"/>
  <c r="K479" i="1"/>
  <c r="K478" i="1"/>
  <c r="K448" i="1"/>
  <c r="K447" i="1"/>
  <c r="K441" i="1"/>
  <c r="K414" i="1"/>
  <c r="K413" i="1" s="1"/>
  <c r="K378" i="1"/>
  <c r="K379" i="1"/>
  <c r="K380" i="1"/>
  <c r="K408" i="1"/>
  <c r="K407" i="1"/>
  <c r="K406" i="1"/>
  <c r="K405" i="1"/>
  <c r="K404" i="1"/>
  <c r="K403" i="1"/>
  <c r="K402" i="1"/>
  <c r="K400" i="1"/>
  <c r="K399" i="1"/>
  <c r="K398" i="1"/>
  <c r="K397" i="1"/>
  <c r="K396" i="1"/>
  <c r="K395" i="1"/>
  <c r="K367" i="1"/>
  <c r="K366" i="1" s="1"/>
  <c r="K332" i="1"/>
  <c r="K331" i="1" s="1"/>
  <c r="K329" i="1"/>
  <c r="F290" i="1"/>
  <c r="F271" i="1" s="1"/>
  <c r="K293" i="1"/>
  <c r="K292" i="1" s="1"/>
  <c r="K283" i="1"/>
  <c r="K275" i="1"/>
  <c r="K266" i="1"/>
  <c r="K252" i="1"/>
  <c r="K251" i="1" s="1"/>
  <c r="K237" i="1"/>
  <c r="K236" i="1"/>
  <c r="K230" i="1"/>
  <c r="K226" i="1"/>
  <c r="K234" i="1"/>
  <c r="K235" i="1"/>
  <c r="K203" i="1"/>
  <c r="K200" i="1"/>
  <c r="K199" i="1"/>
  <c r="K197" i="1"/>
  <c r="K196" i="1" s="1"/>
  <c r="K192" i="1"/>
  <c r="K175" i="1"/>
  <c r="K171" i="1"/>
  <c r="K170" i="1"/>
  <c r="K169" i="1"/>
  <c r="K168" i="1"/>
  <c r="K167" i="1"/>
  <c r="K161" i="1"/>
  <c r="K160" i="1"/>
  <c r="K159" i="1"/>
  <c r="K154" i="1"/>
  <c r="K151" i="1"/>
  <c r="K147" i="1"/>
  <c r="K146" i="1" s="1"/>
  <c r="K141" i="1"/>
  <c r="K140" i="1" s="1"/>
  <c r="K87" i="1"/>
  <c r="K72" i="1"/>
  <c r="G61" i="1"/>
  <c r="I61" i="1"/>
  <c r="J61" i="1"/>
  <c r="F61" i="1"/>
  <c r="K62" i="1"/>
  <c r="K61" i="1" s="1"/>
  <c r="K59" i="1"/>
  <c r="K32" i="1"/>
  <c r="K446" i="1" l="1"/>
  <c r="H477" i="1"/>
  <c r="H487" i="1"/>
  <c r="H290" i="1"/>
  <c r="H61" i="1"/>
  <c r="K477"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6" i="1"/>
  <c r="K775" i="1"/>
  <c r="K774" i="1"/>
  <c r="K773"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4" i="1"/>
  <c r="K443" i="1"/>
  <c r="K442" i="1"/>
  <c r="K440" i="1"/>
  <c r="K438" i="1"/>
  <c r="K437" i="1"/>
  <c r="K433" i="1"/>
  <c r="K431" i="1"/>
  <c r="K430" i="1"/>
  <c r="K429" i="1"/>
  <c r="K428" i="1"/>
  <c r="K427" i="1"/>
  <c r="K426" i="1"/>
  <c r="K425" i="1" s="1"/>
  <c r="K422" i="1"/>
  <c r="K420" i="1"/>
  <c r="K419" i="1"/>
  <c r="K418" i="1" s="1"/>
  <c r="K417" i="1"/>
  <c r="K394" i="1"/>
  <c r="K393" i="1"/>
  <c r="K392" i="1"/>
  <c r="K385" i="1"/>
  <c r="K384" i="1"/>
  <c r="K383" i="1"/>
  <c r="K412" i="1"/>
  <c r="K382" i="1"/>
  <c r="K411" i="1"/>
  <c r="K410" i="1"/>
  <c r="K409" i="1"/>
  <c r="K381" i="1"/>
  <c r="K376" i="1"/>
  <c r="K375" i="1"/>
  <c r="K374" i="1"/>
  <c r="K372" i="1"/>
  <c r="K371"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s="1"/>
  <c r="K330" i="1"/>
  <c r="K328" i="1"/>
  <c r="K327" i="1"/>
  <c r="K326" i="1"/>
  <c r="K325" i="1"/>
  <c r="K324" i="1"/>
  <c r="K323"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1" i="1"/>
  <c r="K290" i="1" s="1"/>
  <c r="K289" i="1"/>
  <c r="K287" i="1" s="1"/>
  <c r="K286" i="1"/>
  <c r="K285" i="1"/>
  <c r="K284" i="1"/>
  <c r="K282" i="1"/>
  <c r="K278" i="1"/>
  <c r="K277" i="1"/>
  <c r="K276" i="1"/>
  <c r="K274" i="1"/>
  <c r="K272" i="1"/>
  <c r="K270" i="1"/>
  <c r="K269" i="1" s="1"/>
  <c r="K268" i="1"/>
  <c r="K267" i="1"/>
  <c r="K265" i="1"/>
  <c r="K264" i="1" s="1"/>
  <c r="K263" i="1"/>
  <c r="K261" i="1"/>
  <c r="K260" i="1" s="1"/>
  <c r="K258" i="1"/>
  <c r="K257" i="1"/>
  <c r="K256" i="1"/>
  <c r="K255" i="1" s="1"/>
  <c r="K254" i="1"/>
  <c r="K253" i="1"/>
  <c r="K250" i="1"/>
  <c r="K246" i="1"/>
  <c r="K245" i="1"/>
  <c r="K244" i="1"/>
  <c r="K243" i="1"/>
  <c r="K242" i="1"/>
  <c r="K241" i="1"/>
  <c r="K240" i="1"/>
  <c r="K232" i="1"/>
  <c r="K231" i="1" s="1"/>
  <c r="K229" i="1"/>
  <c r="K228" i="1" s="1"/>
  <c r="K227" i="1"/>
  <c r="K225" i="1"/>
  <c r="K224" i="1" s="1"/>
  <c r="K220" i="1"/>
  <c r="K219" i="1"/>
  <c r="K218" i="1"/>
  <c r="K217" i="1" s="1"/>
  <c r="K216" i="1"/>
  <c r="K215" i="1"/>
  <c r="K214" i="1" s="1"/>
  <c r="K212" i="1"/>
  <c r="K211" i="1"/>
  <c r="K209" i="1"/>
  <c r="K208" i="1" s="1"/>
  <c r="K206" i="1"/>
  <c r="K205" i="1"/>
  <c r="K204" i="1"/>
  <c r="K202" i="1"/>
  <c r="K201" i="1" s="1"/>
  <c r="K198" i="1"/>
  <c r="K195" i="1"/>
  <c r="K194" i="1" s="1"/>
  <c r="K191" i="1"/>
  <c r="K190" i="1"/>
  <c r="K187" i="1"/>
  <c r="K184" i="1"/>
  <c r="K183" i="1" s="1"/>
  <c r="K180" i="1"/>
  <c r="K179" i="1" s="1"/>
  <c r="K178" i="1"/>
  <c r="K177" i="1" s="1"/>
  <c r="K174" i="1"/>
  <c r="K173" i="1"/>
  <c r="K172" i="1" s="1"/>
  <c r="K166" i="1"/>
  <c r="K165" i="1"/>
  <c r="K158" i="1"/>
  <c r="K157" i="1"/>
  <c r="K155" i="1"/>
  <c r="K150" i="1"/>
  <c r="K149" i="1" s="1"/>
  <c r="K143" i="1"/>
  <c r="K137" i="1"/>
  <c r="K136" i="1" s="1"/>
  <c r="K131" i="1"/>
  <c r="K130" i="1"/>
  <c r="K125" i="1"/>
  <c r="K122" i="1"/>
  <c r="K121" i="1" s="1"/>
  <c r="K120" i="1"/>
  <c r="K119" i="1"/>
  <c r="K117" i="1"/>
  <c r="K115" i="1"/>
  <c r="K113" i="1"/>
  <c r="K112" i="1"/>
  <c r="K111" i="1" s="1"/>
  <c r="K110" i="1"/>
  <c r="K109" i="1" s="1"/>
  <c r="K108" i="1"/>
  <c r="K105" i="1"/>
  <c r="K104" i="1"/>
  <c r="K103" i="1" s="1"/>
  <c r="K100" i="1"/>
  <c r="K99" i="1"/>
  <c r="K98" i="1"/>
  <c r="K97" i="1"/>
  <c r="K96" i="1"/>
  <c r="K95" i="1"/>
  <c r="K94" i="1"/>
  <c r="K93" i="1"/>
  <c r="K92" i="1"/>
  <c r="K88" i="1"/>
  <c r="K86" i="1"/>
  <c r="K85" i="1" s="1"/>
  <c r="K83" i="1"/>
  <c r="K82" i="1" s="1"/>
  <c r="K81" i="1"/>
  <c r="K80" i="1"/>
  <c r="K79" i="1" s="1"/>
  <c r="K78" i="1"/>
  <c r="K77" i="1"/>
  <c r="K76" i="1"/>
  <c r="K74" i="1"/>
  <c r="K73" i="1"/>
  <c r="K71" i="1"/>
  <c r="K69" i="1"/>
  <c r="K68" i="1" s="1"/>
  <c r="K65" i="1"/>
  <c r="K64" i="1"/>
  <c r="K58" i="1"/>
  <c r="K57" i="1" s="1"/>
  <c r="K56" i="1"/>
  <c r="K52" i="1"/>
  <c r="K50" i="1"/>
  <c r="K49" i="1" s="1"/>
  <c r="K48" i="1"/>
  <c r="K45" i="1"/>
  <c r="K44" i="1"/>
  <c r="K43" i="1"/>
  <c r="K42" i="1" s="1"/>
  <c r="K40" i="1"/>
  <c r="K39" i="1"/>
  <c r="K38" i="1"/>
  <c r="K37" i="1"/>
  <c r="K36" i="1"/>
  <c r="K35" i="1" s="1"/>
  <c r="K34" i="1"/>
  <c r="K33" i="1"/>
  <c r="K31" i="1"/>
  <c r="K28" i="1"/>
  <c r="K25" i="1"/>
  <c r="K24" i="1"/>
  <c r="K23" i="1"/>
  <c r="K22" i="1"/>
  <c r="K20" i="1"/>
  <c r="K19" i="1"/>
  <c r="K18" i="1"/>
  <c r="K16" i="1"/>
  <c r="K15" i="1"/>
  <c r="K221" i="1" l="1"/>
  <c r="K176" i="1"/>
  <c r="K193" i="1"/>
  <c r="K262" i="1"/>
  <c r="K439" i="1"/>
  <c r="K373" i="1"/>
  <c r="K239" i="1"/>
  <c r="K238" i="1" s="1"/>
  <c r="K29" i="1"/>
  <c r="K322" i="1"/>
  <c r="K273" i="1"/>
  <c r="K70" i="1"/>
  <c r="K156" i="1"/>
  <c r="K75" i="1"/>
  <c r="K17" i="1"/>
  <c r="K849" i="1"/>
  <c r="K772" i="1"/>
  <c r="K771" i="1" s="1"/>
  <c r="K416" i="1"/>
  <c r="G281" i="1"/>
  <c r="G271" i="1" s="1"/>
  <c r="G142" i="1"/>
  <c r="I142" i="1"/>
  <c r="J142" i="1"/>
  <c r="H281" i="1" l="1"/>
  <c r="K127" i="1"/>
  <c r="I132" i="1"/>
  <c r="K281" i="1" l="1"/>
  <c r="K271" i="1" s="1"/>
  <c r="H271" i="1"/>
  <c r="J132" i="1"/>
  <c r="K138" i="1"/>
  <c r="K139" i="1"/>
  <c r="F142" i="1"/>
  <c r="H756" i="1"/>
  <c r="I756" i="1"/>
  <c r="J756" i="1"/>
  <c r="I561" i="1"/>
  <c r="J561" i="1"/>
  <c r="G542" i="1"/>
  <c r="H542" i="1" s="1"/>
  <c r="I542" i="1"/>
  <c r="J542" i="1"/>
  <c r="G509" i="1"/>
  <c r="I509" i="1"/>
  <c r="J509" i="1"/>
  <c r="F509" i="1"/>
  <c r="G489" i="1"/>
  <c r="I489" i="1"/>
  <c r="I486" i="1" s="1"/>
  <c r="J489" i="1"/>
  <c r="J486" i="1" s="1"/>
  <c r="F486" i="1"/>
  <c r="G476" i="1"/>
  <c r="I476" i="1"/>
  <c r="J476" i="1"/>
  <c r="I434" i="1"/>
  <c r="J434" i="1"/>
  <c r="G432" i="1"/>
  <c r="I432" i="1"/>
  <c r="J432" i="1"/>
  <c r="F432" i="1"/>
  <c r="G424" i="1"/>
  <c r="I424" i="1"/>
  <c r="J424" i="1"/>
  <c r="G421" i="1"/>
  <c r="I421" i="1"/>
  <c r="J421" i="1"/>
  <c r="G415" i="1"/>
  <c r="I415" i="1"/>
  <c r="J415" i="1"/>
  <c r="G365" i="1"/>
  <c r="I365" i="1"/>
  <c r="J365" i="1"/>
  <c r="G164" i="1"/>
  <c r="G163" i="1" s="1"/>
  <c r="I164" i="1"/>
  <c r="I163" i="1" s="1"/>
  <c r="J164" i="1"/>
  <c r="J163" i="1" s="1"/>
  <c r="F164" i="1"/>
  <c r="F163" i="1" s="1"/>
  <c r="G114" i="1"/>
  <c r="G101" i="1" s="1"/>
  <c r="G129" i="1"/>
  <c r="I129" i="1"/>
  <c r="I128" i="1" s="1"/>
  <c r="J129" i="1"/>
  <c r="J128" i="1" s="1"/>
  <c r="F129" i="1"/>
  <c r="I114" i="1"/>
  <c r="I101" i="1" s="1"/>
  <c r="J114" i="1"/>
  <c r="J101" i="1" s="1"/>
  <c r="G91" i="1"/>
  <c r="I91" i="1"/>
  <c r="J91" i="1"/>
  <c r="F91" i="1"/>
  <c r="G63" i="1"/>
  <c r="I63" i="1"/>
  <c r="J63" i="1"/>
  <c r="F63" i="1"/>
  <c r="G60" i="1"/>
  <c r="I60" i="1"/>
  <c r="J60" i="1"/>
  <c r="F60" i="1"/>
  <c r="G21" i="1"/>
  <c r="I21" i="1"/>
  <c r="J21" i="1"/>
  <c r="F21" i="1"/>
  <c r="G14" i="1"/>
  <c r="I14" i="1"/>
  <c r="J14" i="1"/>
  <c r="H509" i="1" l="1"/>
  <c r="H561" i="1"/>
  <c r="K561" i="1" s="1"/>
  <c r="H91" i="1"/>
  <c r="K91" i="1" s="1"/>
  <c r="H432" i="1"/>
  <c r="K432" i="1" s="1"/>
  <c r="H21" i="1"/>
  <c r="K21" i="1" s="1"/>
  <c r="H63" i="1"/>
  <c r="K63" i="1" s="1"/>
  <c r="H114" i="1"/>
  <c r="H60" i="1"/>
  <c r="K60" i="1" s="1"/>
  <c r="H164" i="1"/>
  <c r="H142" i="1"/>
  <c r="K142" i="1" s="1"/>
  <c r="G486" i="1"/>
  <c r="H486" i="1" s="1"/>
  <c r="H489" i="1"/>
  <c r="G434" i="1"/>
  <c r="G364" i="1" s="1"/>
  <c r="G128" i="1"/>
  <c r="H129" i="1"/>
  <c r="K129" i="1" s="1"/>
  <c r="G132" i="1"/>
  <c r="G47" i="1"/>
  <c r="G41" i="1"/>
  <c r="F132" i="1"/>
  <c r="J364" i="1"/>
  <c r="I364" i="1"/>
  <c r="J508" i="1"/>
  <c r="I508" i="1"/>
  <c r="F508" i="1"/>
  <c r="G508" i="1"/>
  <c r="K102" i="1"/>
  <c r="K259" i="1"/>
  <c r="K249" i="1" s="1"/>
  <c r="F476" i="1"/>
  <c r="K542" i="1"/>
  <c r="K756" i="1"/>
  <c r="K213" i="1"/>
  <c r="K207" i="1" s="1"/>
  <c r="F128" i="1"/>
  <c r="K46" i="1"/>
  <c r="K445" i="1"/>
  <c r="J41" i="1"/>
  <c r="I26" i="1"/>
  <c r="I41" i="1"/>
  <c r="J26" i="1"/>
  <c r="J321" i="1"/>
  <c r="J294" i="1" s="1"/>
  <c r="I321" i="1"/>
  <c r="I294" i="1" s="1"/>
  <c r="J47" i="1"/>
  <c r="J84" i="1"/>
  <c r="G148" i="1"/>
  <c r="J148" i="1"/>
  <c r="I148" i="1"/>
  <c r="I84" i="1"/>
  <c r="G84" i="1"/>
  <c r="I67" i="1"/>
  <c r="J67" i="1"/>
  <c r="I47" i="1"/>
  <c r="K164" i="1" l="1"/>
  <c r="K163" i="1" s="1"/>
  <c r="H163" i="1"/>
  <c r="K114" i="1"/>
  <c r="K101" i="1" s="1"/>
  <c r="H101" i="1"/>
  <c r="H132" i="1"/>
  <c r="H508" i="1"/>
  <c r="F415" i="1"/>
  <c r="H415" i="1" s="1"/>
  <c r="H128" i="1"/>
  <c r="K128" i="1" s="1"/>
  <c r="K27" i="1"/>
  <c r="H476" i="1"/>
  <c r="K476" i="1" s="1"/>
  <c r="G26" i="1"/>
  <c r="G13" i="1" s="1"/>
  <c r="G321" i="1"/>
  <c r="G67" i="1"/>
  <c r="K132" i="1"/>
  <c r="K509" i="1"/>
  <c r="K508" i="1" s="1"/>
  <c r="K489" i="1"/>
  <c r="F47" i="1"/>
  <c r="F26" i="1"/>
  <c r="F84" i="1"/>
  <c r="F67" i="1"/>
  <c r="F41" i="1"/>
  <c r="F249" i="1"/>
  <c r="F207" i="1"/>
  <c r="F421" i="1"/>
  <c r="K423" i="1"/>
  <c r="F238" i="1"/>
  <c r="K507" i="1"/>
  <c r="F14" i="1"/>
  <c r="K126" i="1"/>
  <c r="K118" i="1" s="1"/>
  <c r="F148" i="1"/>
  <c r="F193" i="1"/>
  <c r="F424" i="1"/>
  <c r="F321" i="1"/>
  <c r="F221" i="1"/>
  <c r="F262" i="1"/>
  <c r="I13" i="1"/>
  <c r="J13" i="1"/>
  <c r="I475" i="1"/>
  <c r="I474" i="1" s="1"/>
  <c r="G475" i="1"/>
  <c r="J475" i="1"/>
  <c r="J474" i="1" s="1"/>
  <c r="I162" i="1"/>
  <c r="J162" i="1"/>
  <c r="J66" i="1"/>
  <c r="I66" i="1"/>
  <c r="G66" i="1" l="1"/>
  <c r="H26" i="1"/>
  <c r="K26" i="1" s="1"/>
  <c r="H84" i="1"/>
  <c r="K84" i="1" s="1"/>
  <c r="H424" i="1"/>
  <c r="K424" i="1" s="1"/>
  <c r="F365" i="1"/>
  <c r="H365" i="1" s="1"/>
  <c r="H67" i="1"/>
  <c r="K67" i="1" s="1"/>
  <c r="H148" i="1"/>
  <c r="K148" i="1" s="1"/>
  <c r="H41" i="1"/>
  <c r="K41" i="1" s="1"/>
  <c r="H421" i="1"/>
  <c r="K421" i="1" s="1"/>
  <c r="H14" i="1"/>
  <c r="K14" i="1" s="1"/>
  <c r="H47" i="1"/>
  <c r="K47" i="1" s="1"/>
  <c r="G474" i="1"/>
  <c r="G294" i="1"/>
  <c r="H321" i="1"/>
  <c r="K321" i="1" s="1"/>
  <c r="G162" i="1"/>
  <c r="K487" i="1"/>
  <c r="K486" i="1" s="1"/>
  <c r="K434" i="1"/>
  <c r="K415" i="1"/>
  <c r="K365" i="1"/>
  <c r="F294" i="1"/>
  <c r="F13" i="1"/>
  <c r="H13" i="1" s="1"/>
  <c r="K13" i="1" s="1"/>
  <c r="F66" i="1"/>
  <c r="F162" i="1"/>
  <c r="K767" i="1"/>
  <c r="I883" i="1"/>
  <c r="J883" i="1"/>
  <c r="H66" i="1" l="1"/>
  <c r="K66" i="1" s="1"/>
  <c r="H294" i="1"/>
  <c r="K294" i="1" s="1"/>
  <c r="H162" i="1"/>
  <c r="K162" i="1" s="1"/>
  <c r="G883" i="1"/>
  <c r="K364" i="1"/>
  <c r="H771" i="1"/>
  <c r="F475" i="1"/>
  <c r="H475" i="1" l="1"/>
  <c r="K475" i="1" s="1"/>
  <c r="F474" i="1"/>
  <c r="H474" i="1" l="1"/>
  <c r="K474" i="1" s="1"/>
  <c r="K883" i="1" s="1"/>
  <c r="F434" i="1" l="1"/>
  <c r="H434" i="1" s="1"/>
  <c r="F364" i="1" l="1"/>
  <c r="H364" i="1" s="1"/>
  <c r="H883" i="1" s="1"/>
  <c r="F883" i="1" l="1"/>
</calcChain>
</file>

<file path=xl/sharedStrings.xml><?xml version="1.0" encoding="utf-8"?>
<sst xmlns="http://schemas.openxmlformats.org/spreadsheetml/2006/main" count="888" uniqueCount="835">
  <si>
    <t>Modificado</t>
  </si>
  <si>
    <t>Devengado</t>
  </si>
  <si>
    <t>Pagado</t>
  </si>
  <si>
    <t>Subejercicio</t>
  </si>
  <si>
    <t>Aprobado</t>
  </si>
  <si>
    <t>Egresos</t>
  </si>
  <si>
    <t>Ampliaciones/ (Reducciones)</t>
  </si>
  <si>
    <t>Capítulo</t>
  </si>
  <si>
    <t xml:space="preserve">                        Partida Genérica</t>
  </si>
  <si>
    <t xml:space="preserve">            Concepto</t>
  </si>
  <si>
    <t>SERVICIOS PERSONALES.</t>
  </si>
  <si>
    <t>REMUNERACIONES AL PERSONAL DE CARACTER PERMANENTE.</t>
  </si>
  <si>
    <t>DIETAS.</t>
  </si>
  <si>
    <t>HABERES.</t>
  </si>
  <si>
    <t>SUELDOS BASE AL PERSONAL PERMANENTE.</t>
  </si>
  <si>
    <t>SUELDO BASE PERSONAL PERMANENTE</t>
  </si>
  <si>
    <t>SUELDOS BASE AL PERSONAL DE CONFIANZA</t>
  </si>
  <si>
    <t>REMUNERACIONES POR ADSCRIPCION LABORAL EN EL EXTRANJERO.</t>
  </si>
  <si>
    <t>REMUNERACIONES AL PERSONAL DE CARACTER TRANSITORIO.</t>
  </si>
  <si>
    <t>HONORARIOS ASIMILABLES A SALARIOS.</t>
  </si>
  <si>
    <t>SUELDOS BASE AL PERSONAL EVENTUAL.</t>
  </si>
  <si>
    <t>RETRIBUCIONES POR SERVICIOS DE CARACTER SOCIAL.</t>
  </si>
  <si>
    <t>RETRIBUCION A LOS REPRESENTANTES DE LOS TRABAJADORES Y DE LOS PATRONES EN LA JUNTA DE CONCILIACION Y ARBITRAJE.</t>
  </si>
  <si>
    <t>REMUNERACIONES ADICIONALES Y ESPECIALES.</t>
  </si>
  <si>
    <t>PRIMAS POR AÑOS DE SERVICIOS EFECTIVOS PRESTADOS.</t>
  </si>
  <si>
    <t>PRIMA DE ANTIGUEDAD (QUINQUENIOS)</t>
  </si>
  <si>
    <t>PRIMAS DE VACACIONES, DOMINICAL Y GRATIFICACION DE FIN DE AÑO.</t>
  </si>
  <si>
    <t>PRIMA DE VACACIONES</t>
  </si>
  <si>
    <t>AGUINALDO O GRATIFICACION DE FIN DE AÑO</t>
  </si>
  <si>
    <t>HORAS EXTRAORDINARIAS.</t>
  </si>
  <si>
    <t>COMPENSACIONES.</t>
  </si>
  <si>
    <t>COMPENSACIONES DE SERVICIOS</t>
  </si>
  <si>
    <t>SOBREHABERES.</t>
  </si>
  <si>
    <t>ASIGNACIONES DE TECNICO, DE MANDO, POR COMISION, DE VUELO Y DE TECNICO ESPECIAL.</t>
  </si>
  <si>
    <t>HONORARIOS ESPECIALES.</t>
  </si>
  <si>
    <t>PARTICIPACIONES POR VIGILANCIA EN EL CUMPLIMIENTO DE LAS LEYES Y CUSTODIA DE VALORES.</t>
  </si>
  <si>
    <t>SEGURIDAD SOCIAL.</t>
  </si>
  <si>
    <t>APORTACIONES DE SEGURIDAD SOCIAL.</t>
  </si>
  <si>
    <t>APORTACIONES DE SEGURIDAD SOCIAL</t>
  </si>
  <si>
    <t>APORTACIONES A FONDOS DE VIVIENDA.</t>
  </si>
  <si>
    <t>APORTACIONES AL SISTEMA PARA EL RETIRO.</t>
  </si>
  <si>
    <t>APORTACIONES PARA SEGUROS.</t>
  </si>
  <si>
    <t>OTRAS PRESTACIONES SOCIALES Y ECONOMICAS.</t>
  </si>
  <si>
    <t>CUOTAS PARA EL FONDO DE AHORRO Y FONDO DE TRABAJO.</t>
  </si>
  <si>
    <t>INDEMNIZACIONES.</t>
  </si>
  <si>
    <t>LIQUIDACIONES E INDEMNIZACIONES</t>
  </si>
  <si>
    <t>PRESTACIONES Y HABERES DE RETIRO.</t>
  </si>
  <si>
    <t>PRESTACIONES CONTRACTUALES.</t>
  </si>
  <si>
    <t>APOYOS A LA CAPACITACION DE LOS SERVIDORES PUBLICOS.</t>
  </si>
  <si>
    <t>DESPENSA.</t>
  </si>
  <si>
    <t>PREVISIONES.</t>
  </si>
  <si>
    <t>PREVISIONES DE CARACTER LABORAL, ECONOMICA Y DE SEGURIDAD SOCIAL.</t>
  </si>
  <si>
    <t>PAGO DE ESTIMULOS A SERVIDORES PUBLICOS.</t>
  </si>
  <si>
    <t>ESTIMULOS.</t>
  </si>
  <si>
    <t>RECOMPENSAS.</t>
  </si>
  <si>
    <t>MATERIALES Y SUMINISTROS.</t>
  </si>
  <si>
    <t>MATERIALES DE ADMINISTRACION, EMISION DE DOCUMENTOS Y ARTICULOS OFICIALES.</t>
  </si>
  <si>
    <t>MATERIALES, UTILES Y EQUIPOS MENORES DE OFICINA.</t>
  </si>
  <si>
    <t>MATERIALES Y UTILES DE OFICINA</t>
  </si>
  <si>
    <t>MATERIALES Y UTILES DE IMPRESION Y REPRODUCCION.</t>
  </si>
  <si>
    <t>IMPRESIONES Y FORMAS OFICIALES</t>
  </si>
  <si>
    <t>DE IMPRENTA</t>
  </si>
  <si>
    <t>MATERIAL ESTADISTICO Y GEOGRAFICO.</t>
  </si>
  <si>
    <t>MATERIALES, UTILES Y EQUIPOS MENORES DE TECNOLOGIAS DE LA INFORMACION Y COMUNICACIONES.</t>
  </si>
  <si>
    <t>DE COMPUTO</t>
  </si>
  <si>
    <t>OTROS</t>
  </si>
  <si>
    <t>MATERIAL IMPRESO E INFORMACION DIGITAL.</t>
  </si>
  <si>
    <t>MATERIAL DE LIMPIEZA.</t>
  </si>
  <si>
    <t>MATERIALES Y UTILES DE ENSEÑANZA.</t>
  </si>
  <si>
    <t>MATERIALES PARA EL REGISTRO E IDENTIFICACION DE BIENES Y PERSONAS.</t>
  </si>
  <si>
    <t>MATERIALES PARA EL REGISTRO E IDENTIFICACION DE BIENES Y PERSONAS</t>
  </si>
  <si>
    <t>ALIMENTOS Y UTENSILIOS.</t>
  </si>
  <si>
    <t>PRODUCTOS ALIMENTICIOS PARA PERSONAS.</t>
  </si>
  <si>
    <t>ALIMENTACIÓN DE PERSONAS</t>
  </si>
  <si>
    <t>PRODUCTOS ALIMENTICIOS PARA ANIMALES.</t>
  </si>
  <si>
    <t>UTENSILIOS PARA EL SERVICIO DE ALIMENTACION.</t>
  </si>
  <si>
    <t>MATERIAS PRIMAS Y MATERIALES DE PRODUCCION Y COMERCIALIZACION.</t>
  </si>
  <si>
    <t>PRODUCTOS ALIMENTICIOS, AGROPECUARIOS Y FORESTALES ADQUIRIDOS COMO MATERIA PRIMA.</t>
  </si>
  <si>
    <t>INSUMOS TEXTILES ADQUIRIDOS COMO MATERIA PRIMA.</t>
  </si>
  <si>
    <t>PRODUCTOS DE PAPEL, CARTON E IMPRESOS ADQUIRIDOS COMO MATERIA PRIMA.</t>
  </si>
  <si>
    <t>COMBUSTIBLES, LUBRICANTES, ADITIVOS, CARBON Y SUS DERIVADOS ADQUIRIDOS COMO MATERIA PRIMA.</t>
  </si>
  <si>
    <t>PRODUCTOS QUIMICOS, FARMACEUTICOS Y DE LABORATORIO ADQUIRIDOS COMO MATERIA PRIMA.</t>
  </si>
  <si>
    <t>PRODUCTOS METALICOS Y A BASE DE MINERALES NO METALICOS ADQUIRIDOS COMO MATERIA PRIMA.</t>
  </si>
  <si>
    <t>PRODUCTOS DE CUERO, PIEL, PLASTICO Y HULE ADQUIRIDOS COMO MATERIA PRIMA.</t>
  </si>
  <si>
    <t>MERCANCIAS ADQUIRIDAS PARA SU COMERCIALIZACION.</t>
  </si>
  <si>
    <t>OTROS PRODUCTOS ADQUIRIDOS COMO MATERIA PRIMA.</t>
  </si>
  <si>
    <t>MATERIALES Y ARTICULOS DE CONSTRUCCION Y DE REPARACION.</t>
  </si>
  <si>
    <t>PRODUCTOS MINERALES NO METALICOS.</t>
  </si>
  <si>
    <t>CEMENTO Y PRODUCTOS DE CONCRETO.</t>
  </si>
  <si>
    <t>CEMENTO Y PRODUCTOS DE CONCRETO</t>
  </si>
  <si>
    <t>CAL, YESO Y PRODUCTOS DE YESO.</t>
  </si>
  <si>
    <t>MADERA Y PRODUCTOS DE MADERA.</t>
  </si>
  <si>
    <t>VIDRIO Y PRODUCTOS DE VIDRIO.</t>
  </si>
  <si>
    <t>MATERIAL ELECTRICO Y ELECTRONICO.</t>
  </si>
  <si>
    <t>ARTICULOS METALICOS PARA LA CONSTRUCCION.</t>
  </si>
  <si>
    <t>ARTICULOS METALICOS PARA LA CONSTRUCCION</t>
  </si>
  <si>
    <t>MATERIALES COMPLEMENTARIOS.</t>
  </si>
  <si>
    <t>OTROS MATERIALES Y ARTICULOS DE CONSTRUCCION Y REPARACION.</t>
  </si>
  <si>
    <t>PINTURAS</t>
  </si>
  <si>
    <t>OTROS (CUBETAS, TUBOS PVC, SOLDADURA Y OTROS)</t>
  </si>
  <si>
    <t>PRODUCTOS QUIMICOS, FARMACEUTICOS Y DE LABORATORIO.</t>
  </si>
  <si>
    <t>PRODUCTOS QUIMICOS BASICOS.</t>
  </si>
  <si>
    <t>FERTILIZANTES, PESTICIDAS Y OTROS AGROQUIMICOS.</t>
  </si>
  <si>
    <t>MEDICINAS Y PRODUCTOS FARMACEUTICOS.</t>
  </si>
  <si>
    <t>MATERIALES, ACCESORIOS Y SUMINISTROS MEDICOS.</t>
  </si>
  <si>
    <t>MATERIALES, ACCESORIOS Y SUMINISTROS DE LABORATORIO.</t>
  </si>
  <si>
    <t>FIBRAS SINTETICAS, HULES, PLASTICOS Y DERIVADOS.</t>
  </si>
  <si>
    <t>OTROS PRODUCTOS QUIMICOS.</t>
  </si>
  <si>
    <t>COMBUSTIBLES, LUBRICANTES Y ADITIVOS.</t>
  </si>
  <si>
    <t>COMBUSTIBLES</t>
  </si>
  <si>
    <t>CARBON Y SUS DERIVADOS.</t>
  </si>
  <si>
    <t>VESTUARIO, BLANCOS, PRENDAS DE PROTECCION Y ARTICULOS DEPORTIVOS.</t>
  </si>
  <si>
    <t>VESTUARIO Y UNIFORMES.</t>
  </si>
  <si>
    <t>PRENDAS DE SEGURIDAD Y PROTECCION PERSONAL.</t>
  </si>
  <si>
    <t>ARTICULOS DEPORTIVOS.</t>
  </si>
  <si>
    <t>PRODUCTOS TEXTILES.</t>
  </si>
  <si>
    <t>BLANCOS Y OTROS PRODUCTOS TEXTILES, EXCEPTO PRENDAS DE VESTIR.</t>
  </si>
  <si>
    <t>MATERIALES Y SUMINISTROS PARA SEGURIDAD.</t>
  </si>
  <si>
    <t>SUSTANCIAS Y MATERIALES EXPLOSIVOS.</t>
  </si>
  <si>
    <t>MATERIALES DE SEGURIDAD PUBLICA.</t>
  </si>
  <si>
    <t>MATERIALES DE SEGURIDAD PUBLICA</t>
  </si>
  <si>
    <t>PRENDAS DE PROTECCION PARA SEGURIDAD PUBLICA Y NACIONAL.</t>
  </si>
  <si>
    <t>HERRAMIENTAS, REFACCIONES Y ACCESORIOS MENORES.</t>
  </si>
  <si>
    <t>HERRAMIENTAS MENORES.</t>
  </si>
  <si>
    <t>HERRAMIENTAS MENORES</t>
  </si>
  <si>
    <t>REFACCIONES Y ACCESORIOS MENORES DE EDIFICIOS.</t>
  </si>
  <si>
    <t>REFACCIONES Y ACCESORIOS MENORES DE MOBILIARIO Y EQUIPO DE ADMINISTRACION, EDUCACIONAL Y RECREATIVO.</t>
  </si>
  <si>
    <t>REFACCIONES Y ACCESORIOS MENORES DE EQUIPO DE COMPUTO Y TECNOLOGIAS DE LA INFORMACION.</t>
  </si>
  <si>
    <t>REFACCIONES Y ACCESORIOS MENORES DE EQUIPO E INSTRUMENTAL MEDICO Y DE LABORATORIO.</t>
  </si>
  <si>
    <t>REFACCIONES Y ACCESORIOS MENORES DE EQUIPO DE TRANSPORTE.</t>
  </si>
  <si>
    <t>REFACCIONES Y ACCESORIOS MENORES DE EQUIPO DE TRANSPORTE</t>
  </si>
  <si>
    <t>NEUMATICOS Y CAMARAS</t>
  </si>
  <si>
    <t>REFACCIONES Y ACCESORIOS MENORES DE EQUIPO DE DEFENSA Y SEGURIDAD.</t>
  </si>
  <si>
    <t>REFACCIONES Y ACCESORIOS MENORES DE MAQUINARIA Y OTROS EQUIPOS.</t>
  </si>
  <si>
    <t>REFACCIONES Y ACCESORIOS MENORES OTROS BIENES MUEBLES.</t>
  </si>
  <si>
    <t>SERVICIOS GENERALES.</t>
  </si>
  <si>
    <t>SERVICIOS BASICOS.</t>
  </si>
  <si>
    <t>ENERGIA ELECTRICA.</t>
  </si>
  <si>
    <t>ENERGIA ELECTRICA</t>
  </si>
  <si>
    <t>ALUMBRADO PUBLICO</t>
  </si>
  <si>
    <t>GAS.</t>
  </si>
  <si>
    <t>AGUA.</t>
  </si>
  <si>
    <t>TELEFONIA TRADICIONAL.</t>
  </si>
  <si>
    <t>TELEFONIA CELULAR.</t>
  </si>
  <si>
    <t>SERVICIOS DE TELECOMUNICACIONES Y SATELITES.</t>
  </si>
  <si>
    <t>SERVICIOS DE ACCESO DE INTERNET, REDES Y PROCESAMIENTO DE INFORMACION.</t>
  </si>
  <si>
    <t>SERVICIO DE CONDUCCION DE SEÑALES ANALOGICAS Y DIGITALES</t>
  </si>
  <si>
    <t>SERVICIOS POSTALES Y TELEGRAFICOS.</t>
  </si>
  <si>
    <t>SERVICIOS INTEGRALES Y OTROS SERVICIOS.</t>
  </si>
  <si>
    <t>SERVICIOS DE ARRENDAMIENTO.</t>
  </si>
  <si>
    <t>ARRENDAMIENTO DE TERRENOS.</t>
  </si>
  <si>
    <t>ARRENDAMIENTO DE TERRENOS</t>
  </si>
  <si>
    <t>ARRENDAMIENTO DE EDIFICIOS.</t>
  </si>
  <si>
    <t>ARRENDAMIENTO DE EDIFICIOS Y LOCALES</t>
  </si>
  <si>
    <t>ARRENDAMIENTO DE MOBILIARIO Y EQUIPO DE ADMINISTRACION, EDUCACIONAL Y RECREATIVO.</t>
  </si>
  <si>
    <t>ARRENDAMIENTO DE EQUIPO E INSTRUMENTAL MEDICO Y DE LABORATORIO.</t>
  </si>
  <si>
    <t>ARRENDAMIENTO DE EQUIPOS MEDICOS</t>
  </si>
  <si>
    <t>ARRENDAMIENTO DE EQUIPO DE TRANSPORTE.</t>
  </si>
  <si>
    <t>ARRENDAMIENTO DE MAQUINARIA, OTROS EQUIPOS Y HERRAMIENTAS.</t>
  </si>
  <si>
    <t>ARRENDAMIENTO DE ACTIVOS INTANGIBLES.</t>
  </si>
  <si>
    <t>ARRENDAMIENTO FINANCIERO.</t>
  </si>
  <si>
    <t>OTROS ARRENDAMIENTOS.</t>
  </si>
  <si>
    <t>SERVICIOS PROFESIONALES, CIENTIFICOS, TECNICOS Y OTROS SERVICIOS.</t>
  </si>
  <si>
    <t>SERVICIOS LEGALES, DE CONTABILIDAD, AUDITORIA Y RELACIONADOS.</t>
  </si>
  <si>
    <t>ASESORIAS. (HONORARIOS PROFESIONALES INDEPENDIENTES)</t>
  </si>
  <si>
    <t>SERVICIOS DE DISEÑO, ARQUITECTURA, INGENIERIA Y ACTIVIDADES RELACIONADAS.</t>
  </si>
  <si>
    <t>SERVICIOS DE CONSULTORIA ADMINISTRATIVA, PROCESOS, TECNICA Y EN TECNOLOGIAS DE LA INFORMACION.</t>
  </si>
  <si>
    <t>SERVICIOS DE CAPACITACION.</t>
  </si>
  <si>
    <t>SERVICIOS DE INVESTIGACION CIENTIFICA Y DESARROLLO.</t>
  </si>
  <si>
    <t>SERVICIOS DE APOYO ADMINISTRATIVO, TRADUCCION, FOTOCOPIADO E IMPRESION.</t>
  </si>
  <si>
    <t>SERVICIOS DE APOYO ADMINISTRATIVO, TRADUCCION, FOTOCOPIADO E IMPRESION</t>
  </si>
  <si>
    <t>SERVICIOS DE PROTECCION Y SEGURIDAD.</t>
  </si>
  <si>
    <t>SERVICIOS DE VIGILANCIA.</t>
  </si>
  <si>
    <t>SERVICIOS PROFESIONALES, CIENTIFICOS Y TECNICOS INTEGRALES.</t>
  </si>
  <si>
    <t>SERVICIOS FINANCIEROS, BANCARIOS Y COMERCIALES.</t>
  </si>
  <si>
    <t>SERVICIOS DE COBRANZA, INVESTIGACION CREDITICIA Y SIMILAR.</t>
  </si>
  <si>
    <t>SERVICIOS DE RECAUDACION, TRASLADO Y CUSTODIA DE VALORES.</t>
  </si>
  <si>
    <t>SEGUROS DE RESPONSABILIDAD PATRIMONIAL Y FIANZAS.</t>
  </si>
  <si>
    <t>SEGURO DE BIENES PATRIMONIALES.</t>
  </si>
  <si>
    <t>ALMACENAJE, ENVASE Y EMBALAJE.</t>
  </si>
  <si>
    <t>FLETES Y MANIOBRAS.</t>
  </si>
  <si>
    <t>FLETES Y MANIOBRAS</t>
  </si>
  <si>
    <t>COMISIONES POR VENTAS.</t>
  </si>
  <si>
    <t>SERVICIOS FINANCIEROS, BANCARIOS Y COMERCIALES INTEGRALES.</t>
  </si>
  <si>
    <t>SERVICIOS DE INSTALACION, REPARACION, MANTENIMIENTO Y CONSERVACION.</t>
  </si>
  <si>
    <t>CONSERVACION Y MANTENIMIENTO MENOR DE INMUEBLES.</t>
  </si>
  <si>
    <t>INSTALACION, REPARACION Y MANTENIMIENTO DE MOBILIARIO Y EQUIPO DE ADMINISTRACION, EDUCACIONAL Y RECREATIVO.</t>
  </si>
  <si>
    <t>MANTENIMIENTO Y CONSERVACION DE MOBILIARIO Y EQUIPO DE ADMINISTRACION</t>
  </si>
  <si>
    <t>INSTALACION, REPARACION Y MANTENIMIENTO DE EQUIPO DE COMPUTO Y TECNOLOGIA DE LA INFORMACION.</t>
  </si>
  <si>
    <t>INSTALACION, REPARACION Y MANTENIMIENTO DE EQUIPO E INSTRUMENTAL MEDICO Y DE LABORATORIO.</t>
  </si>
  <si>
    <t>REPARACION Y MANTENIMIENTO DE EQUIPO DE TRANSPORTE.</t>
  </si>
  <si>
    <t>REPARACION Y MANTENIMIENTO DE EQUIPO DE TRANSPORTE</t>
  </si>
  <si>
    <t>REPARACION Y MANTENIMIENTO DE EQUIPO DE DEFENSA Y SEGURIDAD.</t>
  </si>
  <si>
    <t>INSTALACION, REPARACION Y MANTENIMIENTO DE MAQUINARIA, OTROS EQUIPOS Y HERRAMIENTA.</t>
  </si>
  <si>
    <t>DE OTRAS MAQUINAS Y EQUIPO</t>
  </si>
  <si>
    <t>SERVICIOS DE LIMPIEZA Y MANEJO DE DESECHOS.</t>
  </si>
  <si>
    <t>SERVICIOS DE JARDINERIA Y FUMIGACION.</t>
  </si>
  <si>
    <t>SERVICIOS DE COMUNICACION SOCIAL Y PUBLICIDAD.</t>
  </si>
  <si>
    <t>DIFUSION POR RADIO, TELEVISION Y OTROS MEDIOS DE MENSAJES SOBRE PROGRAMAS Y ACTIVIDADES GUBERNAMENTALES.</t>
  </si>
  <si>
    <t>OTROS GASTOS DE DIFUSION E INFORMACION.</t>
  </si>
  <si>
    <t>DIFUSION POR RADIO, TELEVISION Y OTROS MEDIOS DE MENSAJES COMERCIALES PARA PROMOVER LA VENTA DE BIENES O SERVICIOS.</t>
  </si>
  <si>
    <t>SERVICIOS DE CREATIVIDAD, PREPRODUCCION Y PRODUCCION DE PUBLICIDAD, EXCEPTO INTERNET.</t>
  </si>
  <si>
    <t>SERVICIOS DE REVELADO DE FOTOGRAFIAS.</t>
  </si>
  <si>
    <t>SERVICIOS DE LA INDUSTRIA FILMICA, DEL SONIDO Y DEL VIDEO.</t>
  </si>
  <si>
    <t>SERVICIO DE CREACION Y DIFUSION DE CONTENIDO EXCLUSIVAMENTE A TRAVES DE INTERNET.</t>
  </si>
  <si>
    <t>OTROS SERVICIOS DE INFORMACION.</t>
  </si>
  <si>
    <t>SERVICIOS DE TRASLADO Y VIATICOS.</t>
  </si>
  <si>
    <t>PASAJES AEREOS.</t>
  </si>
  <si>
    <t>PASAJES TERRESTRES.</t>
  </si>
  <si>
    <t>PASAJES MARITIMOS, LACUSTRES Y FLUVIALES.</t>
  </si>
  <si>
    <t>AUTOTRANSPORTE.</t>
  </si>
  <si>
    <t>VIATICOS EN EL PAIS.</t>
  </si>
  <si>
    <t>VIATICOS NACIONALES</t>
  </si>
  <si>
    <t>VIATICOS EN EL EXTRANJERO.</t>
  </si>
  <si>
    <t>GASTOS DE INSTALACION Y TRASLADO DE MENAJE.</t>
  </si>
  <si>
    <t>SERVICIOS INTEGRALES DE TRASLADO Y VIATICOS.</t>
  </si>
  <si>
    <t>OTROS SERVICIOS DE TRASLADO Y HOSPEDAJE.</t>
  </si>
  <si>
    <t>SERVICIOS OFICIALES.</t>
  </si>
  <si>
    <t>GASTOS DE CEREMONIAL.</t>
  </si>
  <si>
    <t>GASTOS DE ORDEN SOCIAL Y CULTURAL.</t>
  </si>
  <si>
    <t>GASTOS DE ORDEN SOCIAL</t>
  </si>
  <si>
    <t>CONGRESOS Y CONVENCIONES.</t>
  </si>
  <si>
    <t>EXPOSICIONES.</t>
  </si>
  <si>
    <t>GASTOS DE REPRESENTACION.</t>
  </si>
  <si>
    <t>GASTOS DE REPRESENTACION</t>
  </si>
  <si>
    <t>OTROS SERVICIOS GENERALES.</t>
  </si>
  <si>
    <t>SERVICIOS FUNERARIOS Y DE CEMENTERIOS.</t>
  </si>
  <si>
    <t>IMPUESTOS Y DERECHOS.</t>
  </si>
  <si>
    <t>FONSOL</t>
  </si>
  <si>
    <t>IMPUESTOS Y DERECHOS DE IMPORTACION.</t>
  </si>
  <si>
    <t>SENTENCIAS Y RESOLUCIONES POR AUTORIDAD COMPETENTE.</t>
  </si>
  <si>
    <t>PENAS, MULTAS, ACCESORIOS Y ACTUALIZACIONES.</t>
  </si>
  <si>
    <t>RECARGOS</t>
  </si>
  <si>
    <t>ACTUALIZACIONES DE IMPUESTOS</t>
  </si>
  <si>
    <t>OTROS GASTOS POR RESPONSABILIDADES.</t>
  </si>
  <si>
    <t>UTILIDADES.</t>
  </si>
  <si>
    <t>IMPUESTO SOBRE NOMINAS Y OTROS QUE SE DERIVEN DE UNA RELACION LABORAL.</t>
  </si>
  <si>
    <t>OTROS SERVICIOS</t>
  </si>
  <si>
    <t>TRANSFERENCIAS, ASIGNACIONES, SUBSIDIOS Y OTRAS AYUDAS.</t>
  </si>
  <si>
    <t>TRANSFERENCIAS INTERNAS Y ASIGNACIONES AL SECTOR PUBLICO.</t>
  </si>
  <si>
    <t>ASIGNACIONES PRESUPUESTARIAS AL PODER EJECUTIVO.</t>
  </si>
  <si>
    <t>ASIGNACIONES PRESUPUESTARIAS AL PODER LEGISLATIVO.</t>
  </si>
  <si>
    <t>ASIGNACIONES PRESUPUESTARIAS AL PODER JUDICIAL.</t>
  </si>
  <si>
    <t>ASIGNACIONES PRESUPUESTARIAS A ORGANOS AUTONOMOS.</t>
  </si>
  <si>
    <t>TRANSFERENCIAS INTERNAS OTORGADAS A ENTIDADES PARAESTATALES NO EMPRESARIALES Y NO FINANCIERAS.</t>
  </si>
  <si>
    <t>TRANSFERENCIAS INTERNAS OTORGADAS A ENTIDADES PARAESTATALES EMPRESARIALES Y NO FINANCIERAS.</t>
  </si>
  <si>
    <t>TRANSFERENCIAS INTERNAS OTORGADAS A FIDEICOMISOS PUBLICOS EMPRESARIALES Y NO FINANCIEROS.</t>
  </si>
  <si>
    <t>TRANSFERENCIAS INTERNAS OTORGADAS A INSTITUCIONES PARAESTATALES PUBLICAS FINANCIERAS.</t>
  </si>
  <si>
    <t>TRANSFERENCIAS INTERNAS OTORGADAS A FIDEICOMISOS PUBLICOS FINANCIEROS.</t>
  </si>
  <si>
    <t>TRANSFERENCIAS AL RESTO DEL SECTOR PUBLICO.</t>
  </si>
  <si>
    <t>TRANSFERENCIAS OTORGADAS A ENTIDADES PARAESTATALES NO EMPRESARIALES Y NO FINANCIERAS.</t>
  </si>
  <si>
    <t>TRANSFERENCIAS OTORGADAS PARA ENTIDADES PARAESTATALES EMPRESARIALES Y NO FINANCIERAS.</t>
  </si>
  <si>
    <t>TRANSFERENCIAS OTORGADAS PARA INSTITUCIONES PARAESTATALES PUBLICAS FINANCIERAS.</t>
  </si>
  <si>
    <t>TRANSFERENCIAS OTORGADAS A ENTIDADES FEDERATIVAS Y MUNICIPIOS.</t>
  </si>
  <si>
    <t>TRANSFERENCIAS A FIDEICOMISOS DE ENTIDADES FEDERATIVAS Y MUNICIPIOS.</t>
  </si>
  <si>
    <t>SUBSIDIOS Y SUBVENCIONES.</t>
  </si>
  <si>
    <t>SUBSIDIOS A LA PRODUCCION.</t>
  </si>
  <si>
    <t>SUBSIDIOS A LA DISTRIBUCION.</t>
  </si>
  <si>
    <t>SUBSIDIOS A LA INVERSION.</t>
  </si>
  <si>
    <t>SUBSIDIOS A LA PRESTACION DE SERVICIOS PUBLICOS.</t>
  </si>
  <si>
    <t>SUBSIDIOS PARA CUBRIR DIFERENCIALES DE TASAS DE INTERES.</t>
  </si>
  <si>
    <t>SUBSIDIOS A LA VIVIENDA.</t>
  </si>
  <si>
    <t>SUBVENCIONES AL CONSUMO.</t>
  </si>
  <si>
    <t>SUBSIDIOS A ENTIDADES FEDERATIVAS Y MUNICIPIOS.</t>
  </si>
  <si>
    <t>OTROS SUBSIDIOS.</t>
  </si>
  <si>
    <t>AYUDAS SOCIALES.</t>
  </si>
  <si>
    <t>AYUDAS SOCIALES A PERSONAS.</t>
  </si>
  <si>
    <t>A CAMPESINOS</t>
  </si>
  <si>
    <t>FOMENTO DEPORTIVO</t>
  </si>
  <si>
    <t>FUNERALES</t>
  </si>
  <si>
    <t>DESPENSAS</t>
  </si>
  <si>
    <t>APOYO A COMISARIOS Y DELEGADOS (FIESTAS RELIGIOSAS, FERIAS Y OTROS)</t>
  </si>
  <si>
    <t>A INDIGENTES Y DAMNIFICADOS</t>
  </si>
  <si>
    <t>BECAS Y OTRAS AYUDAS PARA PROGRAMAS DE CAPACITACION.</t>
  </si>
  <si>
    <t>AYUDAS SOCIALES A INSTITUCIONES DE ENSEÑANZA.</t>
  </si>
  <si>
    <t>AYUDAS SOCIALES A INSTITUCIONES DE ENSEÑANZA</t>
  </si>
  <si>
    <t>AYUDAS SOCIALES A ACTIVIDADES CIENTIFICAS O ACADEMICAS.</t>
  </si>
  <si>
    <t>AYUDAS SOCIALES A INSTITUCIONES SIN FINES DE LUCRO.</t>
  </si>
  <si>
    <t>AYUDAS SOCIALES A COOPERATIVAS.</t>
  </si>
  <si>
    <t>AYUDAS SOCIALES A ENTIDADES DE INTERES PUBLICO.</t>
  </si>
  <si>
    <t>AYUDAS POR DESASTRES NATURALES Y OTROS SINIESTROS.</t>
  </si>
  <si>
    <t>PENSIONES Y JUBILACIONES.</t>
  </si>
  <si>
    <t>PENSIONES.</t>
  </si>
  <si>
    <t>JUBILACIONES.</t>
  </si>
  <si>
    <t>OTRAS PENSIONES Y JUBILACIONES.</t>
  </si>
  <si>
    <t>TRANSFERENCIAS A FIDEICOMISOS, MANDATOS Y OTROS ANALOGOS.</t>
  </si>
  <si>
    <t>TRANSFERENCIAS A FIDEICOMISOS DEL PODER EJECUTIVO.</t>
  </si>
  <si>
    <t>TRANSFERENCIAS A FIDEICOMISOS DEL PODER LEGISLATIVO.</t>
  </si>
  <si>
    <t>TRANSFERENCIAS A FIDEICOMISOS DEL PODER JUDICIAL.</t>
  </si>
  <si>
    <t>TRANSFERENCIAS A FIDEICOMISOS PUBLICOS DE ENTIDADES PARAESTATALES NO EMPRESARIALES Y NO FINANCIERAS.</t>
  </si>
  <si>
    <t>TRANSFERENCIAS A FIDEICOMISOS PUBLICOS DE ENTIDADES PARAESTATALES EMPRESARIALES Y NO FINANCIERAS.</t>
  </si>
  <si>
    <t>TRANSFERENCIAS A FIDEICOMISOS DE INSTITUCIONES PUBLICAS FINANCIERAS.</t>
  </si>
  <si>
    <t>OTRAS TRANSFERENCIAS A FIDEICOMISOS.</t>
  </si>
  <si>
    <t>TRANSFERENCIAS A LA SEGURIDAD SOCIAL.</t>
  </si>
  <si>
    <t>TRANSFERENCIAS POR OBLIGACION DE LEY.</t>
  </si>
  <si>
    <t>DONATIVOS.</t>
  </si>
  <si>
    <t>DONATIVOS A INSTITUCIONES SIN FINES DE LUCRO.</t>
  </si>
  <si>
    <t>DONATIVOS A ENTIDADES FEDERATIVAS.</t>
  </si>
  <si>
    <t>DONATIVOS A FIDEICOMISOS PRIVADOS.</t>
  </si>
  <si>
    <t>DONATIVOS A FIDEICOMISOS ESTATALES.</t>
  </si>
  <si>
    <t>DONATIVOS INTERNACIONALES.</t>
  </si>
  <si>
    <t>TRANSFERENCIAS AL EXTERIOR.</t>
  </si>
  <si>
    <t>TRANSFERENCIAS PARA GOBIERNOS EXTRANJEROS.</t>
  </si>
  <si>
    <t>TRANSFERENCIAS PARA ORGANISMOS INTERNACIONALES.</t>
  </si>
  <si>
    <t>TRANSFERENCIAS PARA EL SECTOR PRIVADO EXTERNO.</t>
  </si>
  <si>
    <t>BIENES MUEBLES, INMUEBLES E INTANGIBLES.</t>
  </si>
  <si>
    <t>MOBILIARIO Y EQUIPO DE ADMINISTRACION.</t>
  </si>
  <si>
    <t>MUEBLES DE OFICINA Y ESTANTERIA.</t>
  </si>
  <si>
    <t>MUEBLES, EXCEPTO DE OFICINA Y ESTANTERIA.</t>
  </si>
  <si>
    <t>BIENES ARTISTICOS, CULTURALES Y CIENTIFICOS.</t>
  </si>
  <si>
    <t>OBJETOS DE VALOR.</t>
  </si>
  <si>
    <t>EQUIPO DE COMPUTO Y DE TECNOLOGIAS DE LA INFORMACION.</t>
  </si>
  <si>
    <t>EQUIPOS DE COMPUTO Y DE TECNOLOGIAS DE LA INFORMACION</t>
  </si>
  <si>
    <t>IMPRESORA MULTIFUNCIONAL EPSON ECOTANK L6270</t>
  </si>
  <si>
    <t>OTROS MOBILIARIOS Y EQUIPOS DE ADMINISTRACION.</t>
  </si>
  <si>
    <t>MOBILIARIO Y EQUIPO EDUCACIONAL Y RECREATIVO.</t>
  </si>
  <si>
    <t>EQUIPOS Y APARATOS AUDIOVISUALES.</t>
  </si>
  <si>
    <t>APARATOS DEPORTIVOS.</t>
  </si>
  <si>
    <t>CAMARAS FOTOGRAFICAS Y DE VIDEO.</t>
  </si>
  <si>
    <t>OTRO MOBILIARIO Y EQUIPO EDUCACIONAL Y RECREATIVO.</t>
  </si>
  <si>
    <t>EQUIPO E INSTRUMENTAL MEDICO Y DE LABORATORIO.</t>
  </si>
  <si>
    <t>EQUIPO MEDICO Y DE LABORATORIO.</t>
  </si>
  <si>
    <t>INSTRUMENTAL MEDICO Y DE LABORATORIO.</t>
  </si>
  <si>
    <t>VEHICULOS Y EQUIPO DE TRANSPORTE.</t>
  </si>
  <si>
    <t>VEHICULOS Y EQUIPO TERRESTRE.</t>
  </si>
  <si>
    <t>CARROCERIAS Y REMOLQUES.</t>
  </si>
  <si>
    <t>EQUIPO AEROESPACIAL.</t>
  </si>
  <si>
    <t>EQUIPO FERROVIARIO.</t>
  </si>
  <si>
    <t>EMBARCACIONES.</t>
  </si>
  <si>
    <t>OTROS EQUIPOS DE TRANSPORTE.</t>
  </si>
  <si>
    <t>EQUIPO DE DEFENSA Y SEGURIDAD.</t>
  </si>
  <si>
    <t>MAQUINARIA, OTROS EQUIPOS Y HERRAMIENTAS.</t>
  </si>
  <si>
    <t>MAQUINARIA Y EQUIPO AGROPECUARIO.</t>
  </si>
  <si>
    <t>MAQUINARIA Y EQUIPO INDUSTRIAL.</t>
  </si>
  <si>
    <t>MAQUINARIA Y EQUIPO DE CONSTRUCCION.</t>
  </si>
  <si>
    <t>SISTEMAS DE AIRE ACONDICIONADO, CALEFACCION Y DE REFRIGERACION INDUSTRIAL Y COMERCIAL.</t>
  </si>
  <si>
    <t>EQUIPO DE COMUNICACION Y TELECOMUNICACION.</t>
  </si>
  <si>
    <t>EQUIPOS DE GENERACION ELECTRICA, APARATOS Y ACCESORIOS ELECTRICOS.</t>
  </si>
  <si>
    <t>HERRAMIENTAS Y MAQUINAS-HERRAMIENTA.</t>
  </si>
  <si>
    <t>OTROS EQUIPOS.</t>
  </si>
  <si>
    <t>ACTIVOS BIOLOGICOS.</t>
  </si>
  <si>
    <t>BOVINOS.</t>
  </si>
  <si>
    <t>PORCINOS.</t>
  </si>
  <si>
    <t>AVES.</t>
  </si>
  <si>
    <t>OVINOS Y CAPRINOS.</t>
  </si>
  <si>
    <t>PECES Y ACUICULTURA.</t>
  </si>
  <si>
    <t>EQUINOS.</t>
  </si>
  <si>
    <t>ESPECIES MENORES Y DE ZOOLOGICO.</t>
  </si>
  <si>
    <t>ARBOLES Y PLANTAS.</t>
  </si>
  <si>
    <t>OTROS ACTIVOS BIOLOGICOS.</t>
  </si>
  <si>
    <t>BIENES INMUEBLES.</t>
  </si>
  <si>
    <t>TERRENOS.</t>
  </si>
  <si>
    <t>VIVIENDAS.</t>
  </si>
  <si>
    <t>EDIFICIOS NO RESIDENCIALES.</t>
  </si>
  <si>
    <t>OTROS BIENES INMUEBLES.</t>
  </si>
  <si>
    <t>ACTIVOS INTANGIBLES.</t>
  </si>
  <si>
    <t>SOFTWARE.</t>
  </si>
  <si>
    <t>PATENTES.</t>
  </si>
  <si>
    <t>MARCAS.</t>
  </si>
  <si>
    <t>DERECHOS.</t>
  </si>
  <si>
    <t>CONCESIONES.</t>
  </si>
  <si>
    <t>FRANQUICIAS.</t>
  </si>
  <si>
    <t>LICENCIAS INFORMATICAS E INTELECTUALES.</t>
  </si>
  <si>
    <t>LICENCIAS INDUSTRIALES, COMERCIALES Y OTRAS.</t>
  </si>
  <si>
    <t>OTROS ACTIVOS INTANGIBLES.</t>
  </si>
  <si>
    <t>INVERSION PUBLICA.</t>
  </si>
  <si>
    <t>OBRA PUBLICA EN BIENES DE DOMINIO PUBLICO.</t>
  </si>
  <si>
    <t>EDIFICACION HABITACIONAL.</t>
  </si>
  <si>
    <t>MEJORAMIENTO DE VIVIENDA</t>
  </si>
  <si>
    <t>EDIFICACION NO HABITACIONAL.</t>
  </si>
  <si>
    <t>INFRAESTRUCTURA BASICA EDUCATIVA</t>
  </si>
  <si>
    <t>CONSTRUCCION DE OBRAS PARA EL ABASTECIMIENTO DE AGUA, PETROLEO, GAS, ELECTRICIDAD Y TELECOMUNICACIONES.</t>
  </si>
  <si>
    <t>AGUA POTABLE</t>
  </si>
  <si>
    <t>DIVISION DE TERRENOS Y CONSTRUCCION DE OBRAS DE URBANIZACION.</t>
  </si>
  <si>
    <t>DRENAJE Y LETRINAS</t>
  </si>
  <si>
    <t>URBANIZACION</t>
  </si>
  <si>
    <t>ELECTRIFICACION</t>
  </si>
  <si>
    <t>CONSTRUCCION DE VIAS DE COMUNICACION.</t>
  </si>
  <si>
    <t>OTRAS CONSTRUCCIONES DE INGENIERIA CIVIL U OBRA PESADA.</t>
  </si>
  <si>
    <t>INSTALACIONES Y EQUIPAMIENTO EN CONSTRUCCIONES.</t>
  </si>
  <si>
    <t>TRABAJOS DE ACABADOS EN EDIFICACIONES Y OTROS TRABAJOS ESPECIALIZADOS.</t>
  </si>
  <si>
    <t>OBRA PUBLICA EN BIENES PROPIOS.</t>
  </si>
  <si>
    <t>PROYECTOS PRODUCTIVOS Y ACCIONES DE FOMENTO.</t>
  </si>
  <si>
    <t>ESTUDIOS, FORMULACION Y EVALUACION DE PROYECTOS PRODUCTIVOS NO INCLUIDOS EN CONCEPTOS ANTERIORES DE ESTE CAPITULO.</t>
  </si>
  <si>
    <t>EJECUCION DE PROYECTOS PRODUCTIVOS NO INCLUIDOS EN CONCEPTOS ANTERIORES DE ESTE CAPITULO.</t>
  </si>
  <si>
    <t>INVERSIONES FINANCIERAS Y OTRAS PROVISIONES.</t>
  </si>
  <si>
    <t>INVERSIONES PARA EL FOMENTO DE ACTIVIDADES PRODUCTIVAS.</t>
  </si>
  <si>
    <t>CREDITOS OTORGADOS POR ENTIDADES FEDERATIVAS Y MUNICIPIOS AL SECTOR SOCIAL Y PRIVADO PARA EL FOMENTO DE ACTIVIDADES PRODUCTIVAS.</t>
  </si>
  <si>
    <t>CREDITOS OTORGADOS POR LAS ENTIDADES FEDERATIVAS A MUNICIPIOS PARA EL FOMENTO DE ACTIVIDADES PRODUCTIVAS.</t>
  </si>
  <si>
    <t>ACCIONES Y PARTICIPACIONES DE CAPITAL.</t>
  </si>
  <si>
    <t>ACCIONES Y PARTICIPACIONES DE CAPITAL EN ENTIDADES PARAESTATALES NO EMPRESARIALES Y NO FINANCIERAS CON FINES DE POLITICA ECONOMICA.</t>
  </si>
  <si>
    <t>ACCIONES Y PARTICIPACIONES DE CAPITAL EN ENTIDADES PARAESTATALES EMPRESARIALES Y NO FINANCIERAS CON FINES DE POLITICA ECONOMICA.</t>
  </si>
  <si>
    <t>ACCIONES Y PARTICIPACIONES DE CAPITAL EN INSTITUCIONES PARAESTATALES PUBLICAS FINANCIERAS CON FINES DE POLITICA ECONOMICA.</t>
  </si>
  <si>
    <t>ACCIONES Y PARTICIPACIONES DE CAPITAL EN EL SECTOR PRIVADO CON FINES DE POLITICA ECONOMICA.</t>
  </si>
  <si>
    <t>ACCIONES Y PARTICIPACIONES DE CAPITAL EN ORGANISMOS INTERNACIONALES CON FINES DE POLITICA ECONOMICA.</t>
  </si>
  <si>
    <t>ACCIONES Y PARTICIPACIONES DE CAPITAL EN EL SECTOR EXTERNO CON FINES DE POLITICA ECONOMICA.</t>
  </si>
  <si>
    <t>ACCIONES Y PARTICIPACIONES DE CAPITAL EN EL SECTOR PUBLICO CON FINES DE GESTION DE LIQUIDEZ.</t>
  </si>
  <si>
    <t>ACCIONES Y PARTICIPACIONES DE CAPITAL EN EL SECTOR PRIVADO CON FINES DE GESTION DE LIQUIDEZ.</t>
  </si>
  <si>
    <t>ACCIONES Y PARTICIPACIONES DE CAPITAL EN EL SECTOR EXTERNO CON FINES DE GESTION DE LIQUIDEZ.</t>
  </si>
  <si>
    <t>COMPRA DE TITULOS Y VALORES.</t>
  </si>
  <si>
    <t>BONOS.</t>
  </si>
  <si>
    <t>VALORES REPRESENTATIVOS DE DEUDA ADQUIRIDOS CON FINES DE POLITICA ECONOMICA.</t>
  </si>
  <si>
    <t>VALORES REPRESENTATIVOS DE DEUDA ADQUIRIDOS CON FINES DE GESTION DE LIQUIDEZ.</t>
  </si>
  <si>
    <t>OBLIGACIONES NEGOCIABLES ADQUIRIDAS CON FINES DE POLITICA ECONOMICA.</t>
  </si>
  <si>
    <t>OBLIGACIONES NEGOCIABLES ADQUIRIDAS CON FINES DE GESTION DE LIQUIDEZ.</t>
  </si>
  <si>
    <t>OTROS VALORES.</t>
  </si>
  <si>
    <t>CONCESION DE PRESTAMOS.</t>
  </si>
  <si>
    <t>CONCESION DE PRESTAMOS A ENTIDADES PARAESTATALES NO EMPRESARIALES Y NO FINANCIERAS CON FINES DE POLITICA ECONOMICA.</t>
  </si>
  <si>
    <t>CONCESION DE PRESTAMOS A ENTIDADES PARAESTATALES EMPRESARIALES Y NO FINANCIERAS CON FINES DE POLITICA ECONOMICA.</t>
  </si>
  <si>
    <t>CONCESION DE PRESTAMOS A INSTITUCIONES PARAESTATALES PUBLICAS FINANCIERAS CON FINES DE POLITICA ECONOMICA.</t>
  </si>
  <si>
    <t>CONCESION DE PRESTAMOS A ENTIDADES FEDERATIVAS Y MUNICIPIOS CON FINES DE POLITICA ECONOMICA.</t>
  </si>
  <si>
    <t>CONCESION DE PRESTAMOS AL SECTOR PRIVADO CON FINES DE POLITICA ECONOMICA.</t>
  </si>
  <si>
    <t>CONCESION DE PRESTAMOS AL SECTOR EXTERNO CON FINES DE POLITICA ECONOMICA.</t>
  </si>
  <si>
    <t>CONCESION DE PRESTAMOS AL SECTOR PUBLICO CON FINES DE GESTION DE LIQUIDEZ.</t>
  </si>
  <si>
    <t>CONCESION DE PRESTAMOS AL SECTOR PRIVADO CON FINES DE GESTION DE LIQUIDEZ.</t>
  </si>
  <si>
    <t>CONCESION DE PRESTAMOS AL SECTOR EXTERNO CON FINES DE GESTION DE LIQUIDEZ.</t>
  </si>
  <si>
    <t>INVERSIONES EN FIDEICOMISOS, MANDATOS Y OTROS ANALOGOS.</t>
  </si>
  <si>
    <t>INVERSIONES EN FIDEICOMISOS DEL PODER EJECUTIVO.</t>
  </si>
  <si>
    <t>INVERSIONES EN FIDEICOMISOS DEL PODER LEGISLATIVO.</t>
  </si>
  <si>
    <t>INVERSIONES EN FIDEICOMISOS DEL PODER JUDICIAL.</t>
  </si>
  <si>
    <t>INVERSIONES EN FIDEICOMISOS PUBLICOS NO EMPRESARIALES Y NO FINANCIEROS.</t>
  </si>
  <si>
    <t>INVERSIONES EN FIDEICOMISOS PUBLICOS EMPRESARIALES Y NO FINANCIEROS.</t>
  </si>
  <si>
    <t>INVERSIONES EN FIDEICOMISOS PUBLICOS FINANCIEROS.</t>
  </si>
  <si>
    <t>INVERSIONES EN FIDEICOMISOS DE ENTIDADES FEDERATIVAS.</t>
  </si>
  <si>
    <t>INVERSIONES EN FIDEICOMISOS DE MUNICIPIOS.</t>
  </si>
  <si>
    <t>FIDEICOMISOS DE EMPRESAS PRIVADAS Y PARTICULARES.</t>
  </si>
  <si>
    <t>OTRAS INVERSIONES FINANCIERAS.</t>
  </si>
  <si>
    <t>DEPOSITOS A LARGO PLAZO EN MONEDA NACIONAL.</t>
  </si>
  <si>
    <t>DEPOSITOS A LARGO PLAZO EN MONEDA EXTRANJERA.</t>
  </si>
  <si>
    <t>PROVISIONES PARA CONTINGENCIAS Y OTRAS EROGACIONES ESPECIALES.</t>
  </si>
  <si>
    <t>CONTINGENCIAS POR FENOMENOS NATURALES.</t>
  </si>
  <si>
    <t>CONTINGENCIAS SOCIOECONOMICAS.</t>
  </si>
  <si>
    <t>OTRAS EROGACIONES ESPECIALES.</t>
  </si>
  <si>
    <t>PARTICIPACIONES Y APORTACIONES.</t>
  </si>
  <si>
    <t>PARTICIPACIONES.</t>
  </si>
  <si>
    <t>FONDO GENERAL DE PARTICIPACIONES.</t>
  </si>
  <si>
    <t>FONDO DE FOMENTO MUNICIPAL.</t>
  </si>
  <si>
    <t>PARTICIPACIONES DE LAS ENTIDADES FEDERATIVAS A LOS MUNICIPIOS.</t>
  </si>
  <si>
    <t>OTROS CONCEPTOS PARTICIPABLES DE LA FEDERACION A ENTIDADES FEDERATIVAS.</t>
  </si>
  <si>
    <t>OTROS CONCEPTOS PARTICIPABLES DE LA FEDERACION A MUNICIPIOS.</t>
  </si>
  <si>
    <t>CONVENIOS DE COLABORACION ADMINISTRATIVA.</t>
  </si>
  <si>
    <t>APORTACIONES.</t>
  </si>
  <si>
    <t>APORTACIONES DE LA FEDERACION A LAS ENTIDADES FEDERATIVAS.</t>
  </si>
  <si>
    <t>APORTACIONES DE LA FEDERACION A MUNICIPIOS.</t>
  </si>
  <si>
    <t>APORTACIONES DE LAS ENTIDADES FEDERATIVAS A LOS MUNICIPIOS.</t>
  </si>
  <si>
    <t>APORTACIONES PREVISTAS EN LEYES Y DECRETOS AL SISTEMA DE PROTECCION SOCIAL.</t>
  </si>
  <si>
    <t>APORTACIONES PREVISTAS EN LEYES Y DECRETOS COMPENSATORIAS A ENTIDADES FEDERATIVAS Y MUNICIPIOS.</t>
  </si>
  <si>
    <t>CONVENIOS.</t>
  </si>
  <si>
    <t>CONVENIOS DE REASIGNACION.</t>
  </si>
  <si>
    <t>CONVENIOS DE DESCENTRALIZACION.</t>
  </si>
  <si>
    <t>OTROS CONVENIOS.</t>
  </si>
  <si>
    <t>DEUDA PUBLICA.</t>
  </si>
  <si>
    <t>AMORTIZACION DE LA DEUDA PUBLICA.</t>
  </si>
  <si>
    <t>AMORTIZACION DE LA DEUDA INTERNA CON INSTITUCIONES DE CREDITO.</t>
  </si>
  <si>
    <t>AMORTIZACION DE LA DEUDA INTERNA POR EMISION DE TITULOS Y VALORES.</t>
  </si>
  <si>
    <t>AMORTIZACION DE ARRENDAMIENTOS FINANCIEROS NACIONALES.</t>
  </si>
  <si>
    <t>AMORTIZACION DE LA DEUDA EXTERNA CON INSTITUCIONES DE CREDITO.</t>
  </si>
  <si>
    <t>AMORTIZACION DE DEUDA EXTERNA CON ORGANISMOS FINANCIEROS INTERNACIONALES.</t>
  </si>
  <si>
    <t>AMORTIZACION DE LA DEUDA BILATERAL.</t>
  </si>
  <si>
    <t>AMORTIZACION DE LA DEUDA EXTERNA POR EMISION DE TITULOS Y VALORES.</t>
  </si>
  <si>
    <t>AMORTIZACION DE ARRENDAMIENTOS FINANCIEROS INTERNACIONALES.</t>
  </si>
  <si>
    <t>INTERESES DE LA DEUDA PUBLICA.</t>
  </si>
  <si>
    <t>INTERESES DE LA DEUDA INTERNA CON INSTITUCIONES DE CREDITO.</t>
  </si>
  <si>
    <t>INTERESES DERIVADOS DE LA COLOCACION DE TITULOS Y VALORES.</t>
  </si>
  <si>
    <t>INTERESES POR ARRENDAMIENTOS FINANCIEROS NACIONALES.</t>
  </si>
  <si>
    <t>INTERESES DE LA DEUDA EXTERNA CON INSTITUCIONES DE CREDITO.</t>
  </si>
  <si>
    <t>INTERESES DE LA DEUDA CON ORGANISMOS FINANCIEROS INTERNACIONALES.</t>
  </si>
  <si>
    <t>INTERESES DE LA DEUDA BILATERAL.</t>
  </si>
  <si>
    <t>INTERESES DERIVADOS DE LA COLOCACION DE TITULOS Y VALORES EN EL EXTERIOR.</t>
  </si>
  <si>
    <t>INTERESES POR ARRENDAMIENTOS FINANCIEROS INTERNACIONALES.</t>
  </si>
  <si>
    <t>COMISIONES DE LA DEUDA PUBLICA.</t>
  </si>
  <si>
    <t>COMISIONES DE LA DEUDA PUBLICA INTERNA.</t>
  </si>
  <si>
    <t>COMISIONES DE LA DEUDA PUBLICA EXTERNA.</t>
  </si>
  <si>
    <t>GASTOS DE LA DEUDA PUBLICA.</t>
  </si>
  <si>
    <t>GASTOS DE LA DEUDA PUBLICA INTERNA.</t>
  </si>
  <si>
    <t>GASTOS DE LA DEUDA PUBLICA EXTERNA.</t>
  </si>
  <si>
    <t>COSTO POR COBERTURAS.</t>
  </si>
  <si>
    <t>COSTOS POR COBERTURAS.</t>
  </si>
  <si>
    <t>APOYOS FINANCIEROS.</t>
  </si>
  <si>
    <t>APOYOS A INTERMEDIARIOS FINANCIEROS.</t>
  </si>
  <si>
    <t>APOYOS A AHORRADORES Y DEUDORES DEL SISTEMA FINANCIERO NACIONAL.</t>
  </si>
  <si>
    <t>ADEUDOS DE EJERCICIOS FISCALES ANTERIORES (ADEFAS).</t>
  </si>
  <si>
    <t>ADEFAS.</t>
  </si>
  <si>
    <t>Total del Gasto</t>
  </si>
  <si>
    <t>SERVICIOS FINANCIEROS Y BANCARIOS.</t>
  </si>
  <si>
    <t>Estado Analítico del Ejercicio del Presupuesto de Egresos</t>
  </si>
  <si>
    <t>Clasificación por Objeto del Gasto</t>
  </si>
  <si>
    <t>C O N S O L I D A D O</t>
  </si>
  <si>
    <t xml:space="preserve">            Partida Específica</t>
  </si>
  <si>
    <t>Municipio Ayutla de los Libres, Guerrero</t>
  </si>
  <si>
    <t>DE FOTOCOPIADO</t>
  </si>
  <si>
    <t>AGUA GASEOSA, PURIFICADA Y HIELO</t>
  </si>
  <si>
    <t>ARRENDAMIENTO DE MAQUINARIA, OTROS EQUIPOS Y HERRAMIENTAS</t>
  </si>
  <si>
    <t>FERIAS LOCALES</t>
  </si>
  <si>
    <t>MULTAS ADMINISTRATIVAS</t>
  </si>
  <si>
    <t>DESCUENTOS</t>
  </si>
  <si>
    <t>IMPUESTO PREDIAL</t>
  </si>
  <si>
    <t>COMPUTADORA DE ESCRITORIO LENOVO THINKCENTRE NEO 50A,PROCESADOR INTEL CORE I7-13700H (3.70 GHZ), PANTALLA 23.8"</t>
  </si>
  <si>
    <t>ACCIONES DE DESIFECCION DE AGUA LIMPIA, EJERCICIO FISCAL 2025</t>
  </si>
  <si>
    <t>VACACIONES</t>
  </si>
  <si>
    <t>AGUINALDO (FAEISM)</t>
  </si>
  <si>
    <t>BONO</t>
  </si>
  <si>
    <t>INCREMENTOS A LAS PERCEPCIONES</t>
  </si>
  <si>
    <t>IMPRESIONES OFICIALES</t>
  </si>
  <si>
    <t>DE HERRAMIENTAS E INSTRUMENTOS</t>
  </si>
  <si>
    <t>EQUIPO CONTRA INCENDIOS</t>
  </si>
  <si>
    <t>PASAJES NACIONALES TERRESTRES</t>
  </si>
  <si>
    <t>TRASLADO DE PERSONAS.</t>
  </si>
  <si>
    <t>OTROS IMPUESTOS Y DERECHOS.</t>
  </si>
  <si>
    <t>ISR RETENCIONES POR SALARIOS ( AADEFAS EJERCICIO FISCAL 2024)</t>
  </si>
  <si>
    <t>IMPUESTO SOBRE REMUNERACION AL TRABAJO PERSONAL H. AYUNTAMIENTO</t>
  </si>
  <si>
    <t>IMPUESTO SOBRE REMUNERACION AL TRABAJO PERSONAL H. AYUNTAMIENTO ( FAEISM )</t>
  </si>
  <si>
    <t>AYUDAS SOCIALES PARA FOMENTO CULTURAL</t>
  </si>
  <si>
    <t>BECAS HIJOS DE TRABAJADORES</t>
  </si>
  <si>
    <t>1 COMPUTADORA DE ESCRITORIO MARCA HP</t>
  </si>
  <si>
    <t>1 IMPRESORA MARCA BROTHER MODELO DCP-T520W</t>
  </si>
  <si>
    <t>1 COMPUTADORA DE ESCRITORIO MARCA HP.</t>
  </si>
  <si>
    <t>1 IMPRESORA MODELO DCP-T520W MARCA BROTHER</t>
  </si>
  <si>
    <t>IMPRESORA MULTIFUNCIONAL BROTHER DCP-T520W</t>
  </si>
  <si>
    <t>1 IMPRESORA MOD. DCP-T520W MARCA BROTHER</t>
  </si>
  <si>
    <t xml:space="preserve">1 COMPUTADORA DE ESCRITORIO PROCESADOR (PENTIUM GOLD G6400T A 3.40 GHZ) MONITOR DE 22", TECLADO Y MOUSE. </t>
  </si>
  <si>
    <t>1 PC EMSAMBLADA RYZEN 3 5300G 16GB DDR4 A520M 480GB SSD WIFI MONITOR, TECLADO Y MOUSE.</t>
  </si>
  <si>
    <t>1 EQUIPO DE MINI SPLIT DE TONELADAS</t>
  </si>
  <si>
    <t>1 MINI SPLIT DE 1 TONELADA A 110 VOLTS</t>
  </si>
  <si>
    <t>PODADORA HUSQVARNA LC151S-166CC-32.6KG</t>
  </si>
  <si>
    <t>ARMORTIZACIÓN DE LA DEUDA Y DISMINUCIÓN DE PASIVOS</t>
  </si>
  <si>
    <t>VESTUARIOS Y UNIFORMES</t>
  </si>
  <si>
    <t>PRENDAS DE PROTECCION PARA SEGURIDAD PUBLICA.</t>
  </si>
  <si>
    <t>PINTADO DE BARDAS Y ESPECTACULARES</t>
  </si>
  <si>
    <t>TENENCIA Y PLACAS</t>
  </si>
  <si>
    <t>OTROS EQUIPOS Y BIENES MUEBLES</t>
  </si>
  <si>
    <t>REHABILITACION DE VIVIENDA DIGNA EN LA LOCALIDAD DE EL LIMON</t>
  </si>
  <si>
    <t>INFRAESTRUCTURA BASICA DE SALUD</t>
  </si>
  <si>
    <t>REHABILITACION DE UNA CASA DE SALUD EN LA LOCALIDAD DE TEPANGO</t>
  </si>
  <si>
    <t>CONSTRUCCION DE UN AULA TIPO REGIONAL EN LA ESCUELA PREPARATORIA EN LA LOCALIDAD DE EL MEZON</t>
  </si>
  <si>
    <t>CONSTRUCCION DE BARDA PERIMETRAL EN LA LOCALIDAD DE SAN MIGUEL</t>
  </si>
  <si>
    <t>CONSTRUCCION DE BOBLIOTECA ESCOLAR EN LA LOCALIDAD DE CUANACAZAPA</t>
  </si>
  <si>
    <t>CONSTRUCCION DE DOS AULAS TIPO REGIONAL EN LA ESCUELA PRIMARIA EMILIANO ZAPATA C.C.T.XXXX EN LA LOCALIDAD DE EL TAMARINDO</t>
  </si>
  <si>
    <t>MURO DE CONTENCION PARA LA CANCHA “PRIMARIA BENITO JUAREZ” EN LA LOCALIDAD DE LA UNIFICADA</t>
  </si>
  <si>
    <t>CONSTRUCCION DE BIBLIOTECA EN LA LOCALIDAD DE EL PROGRESO</t>
  </si>
  <si>
    <t>CONSTRUCCION DE UN COMEDOR ESCOLAR EN LA ESCUELA PRIMARIA “LUCIO CABAÑAS” CON CLAVE C.C.T. 12DPB072Z EN LA LOCALIDAD DE RIO VELERO</t>
  </si>
  <si>
    <t>CONSTRUCCION DE DOS AULAS TIPO REGIONAL EN LA ESCUELA X BILINGÜE “BENITO JUAREZ “ EN LA COLONIA LA ESPERANZA EN LA LOCALIDAD DE AYUTLA DE LOS LIBRES</t>
  </si>
  <si>
    <t>SISTEMA DE RED DE DRENAJE SANITARIO EN EL “JARDIN DE NIÑOS OCTAVIO PAZ LOZANO” C.C.T 12DCC1046Y EN LA COLONIA BENITO JUAREZ EN LA LOCALIDAD DE AYUTLA DE LOS LIBRES</t>
  </si>
  <si>
    <t>CONSTRUCCION DE MURO DE CONTENCION EN LA ESCUELA PRIMARIA COMUNITARIA “BENITO JUAREZ CON C.C.T. 12KPR1823V. EN LA LOCALIDAD DE LA UNION, ANEXO COLONIA LA LIBERTAD, LOCALIDAD LA UNION</t>
  </si>
  <si>
    <t>CONSTRUCCION DE BIBLIOTECA EN LA LOCALIDAD DE FILO DE CABALLO</t>
  </si>
  <si>
    <t>CONSTRUCCION DE CARCAMO, LINEA DE DISTRIBUCION Y TANQUE DE AGUA ENTUBADA EN LA LOCALIDAD DE TONALA</t>
  </si>
  <si>
    <t>REHABILITACION DE PANELES SOLARES EN EL SISTEMA DE AGUA ENTUBADA EN LA LOCALIDAD DE ZACATULA</t>
  </si>
  <si>
    <t>AMPLIACION DE LA RED DE AGUA ENTUBADA, EN LA LOCALIDAD MEZON CHICO</t>
  </si>
  <si>
    <t>REHABILITACION PANELES SOLARES EN EL SISTEMA DE AGUA ENTUBADA EN LA LOCALIDAD DE COXCATLAN CANDELARIA</t>
  </si>
  <si>
    <t>PERFORACION DE UN POZO PROFUNDO EQUIPADO CON PANELES SOLARES PARA EL SISTEMA DE BOMBEO LINEA DE CONDUCCION DEL POZO AL TANQUE DE ALMACENAMIENTO Y REHABILITACION DE RED DE DISTRIBUCION DE ABASTECIMIENTO EN LA LOCALIDAD DE AZOZUCA</t>
  </si>
  <si>
    <t>CONSTRUCCION DE TANQUE DE ALMACENAMIENTO Y RED DE DISTRIBUCION DE AGUA ENTUBADA EN LA LOCALIDAD DE PALMA SOLA</t>
  </si>
  <si>
    <t>CONSTRUCCION DE RED DE AGUA POTABLE EN LA LA LOCALIDAD DE TEPANGO</t>
  </si>
  <si>
    <t>CONSTRUCCION DE CARCAMO DE AGUA CON SU RESPECTIVA BOMBA ELECTRICA EN LA LOCALIDAD DE EL TORITO</t>
  </si>
  <si>
    <t>REHABILITACION DE PANELES SOLARES EN EL SISTEMA DE AGUA ENTUBADA EN LA LOCALIDAD DE TEHUAJE</t>
  </si>
  <si>
    <t>REHABILITACION DE RED DE AGUA ENTUBADA EN LA LOCALIDAD DE LAS CRUCES</t>
  </si>
  <si>
    <t>CONSTRUCCION DE CAPTACION Y TUBERIA DE AGUA ENTUBADA EN LA LOCALIDAD DE SAN JOSE LA HACIENDA</t>
  </si>
  <si>
    <t>CONSTRUCCION DE CARCAMO DE BOMBEO Y TANQUE DE AGUA EN LA COLONIA LUIS DONALDO COLOSIO EN LA LOCALIDAD DE AYUTLA DE LOS LIBRES</t>
  </si>
  <si>
    <t>AMPLIACION DE LA RED DE AGUA Y PAVIMENTACION DE LA CALLE S/N QUE CONDUCE AL RIO EN LA COLONIA PLAN DE AYUTLA EN LA LOCALIDAD DE AYUTLA DE LOS LIBRES</t>
  </si>
  <si>
    <t>CONSTRUCCION DE SISTEMA DE AGUA ENTUBADA A BASE DE BOMBEO CON PANELES SOLARES INCLUYE CARCAMO DE BOMBEO, EN LA LOCALIDAD DE ZEMPAZULCO</t>
  </si>
  <si>
    <t>REHABILITACION DE LA RED DEL AGUA ENTUBADA, EN LA LOCALIDAD DE APANTLA</t>
  </si>
  <si>
    <t>CONSTRUCCION DE POZO Y TANQUE DE AGUA DE AGUA ENTUBADA EN LA COLONIA JUSTICIA AGRARIA, EN LA LOCALIDAD DE AYUTLA DE LOS LIBRES</t>
  </si>
  <si>
    <t>REHABILITACION DE SISTEMA DE AGUA ENTUBADA EN LA LOCALIDAD DE SAN JOSE LA HACIENDA, MUNICIPIO DE AYUTLA DE LOS LIBRES, GUERRERO.</t>
  </si>
  <si>
    <t>REHABILITACION DE SISTEMA DE AGUA ENTUBADA EN LA COLONIA AMPLIACION LA VILLA,EN LA LOCALIDAD DE AYUTLA DE LOS LIBRES,  MUNICIPIO DE AYUTLA DE LOS LIBRES, GUERRERO.</t>
  </si>
  <si>
    <t>AMPLIACION DE DRENAJE SANITARIO EN LA CALLEPRINCIPAL, LOCALIDAD DE COTZALZIN</t>
  </si>
  <si>
    <t>REHABILITACION DEL DRENAJE Y AGUA POTABLE EN LA COLONIA CRUZ ALTA EN LA LOCALIDAD DE AYUTLA DE LOS LIBRES</t>
  </si>
  <si>
    <t>AMPLIACION DE DRENAJE SANITARIO EN EL FRACCIONAMIENTO JARDINES EN LA LOCALIDAD DE AYUTLA DE LOS LIBRES</t>
  </si>
  <si>
    <t>AMPLIACION INTRODUCCION DEL DRENAJE Y PAVIMENTACION DE LA CALLE PRINCIPAL DEL FRACCIONAMIENTO LAS AMERICAS EN LA COLONIA BARRIO DE SAN FELIPE EN LA LOCALIDAD DE AYUTLA DE LOS LIBRES</t>
  </si>
  <si>
    <t>REHABILITACION DE DRENAJE EN LAS CALLES PRINCIPALES EN LA LOCONIA SAN JOSE EN LA LOCALIDAD DE AYUTLA DE LOS LIBRES</t>
  </si>
  <si>
    <t>REHABILITACION DEL DRENAJE Y AMPLIACION DE REDHIDRAULICA EN LA COLONIA ISRAEL NOGUEDA OTERO EN LA LOCALIDAD DE AYUTLA DE LOS LIBRES</t>
  </si>
  <si>
    <t>AMPLIACION DE LA DE DRENAJE SANITARIO EN LA UNIDAD HABITACIONAL MAGISTERIAL, EN LA LOCALIDAD DE AYUTLA DE LOS LIBRES</t>
  </si>
  <si>
    <t>REHABILITACION DE DRENAJE SANITARIO EN LA CALLE PRIMERO DE MARZO EN LA COLONIA ISRAEL NOGUEDA OTERO EN LA LOCALIDAD DE AYUTLA DE LOS LIBRES, MUNICIPIO DE AYUTLA DE LOS LIBRES, GUERRERO.</t>
  </si>
  <si>
    <t>AMPLIACION DE LA RED DE DRENAJE SANITARIO EN LA CALLE LOS TEPETATES SALIDA A TEPUENTE, COLONIA CHILPANCINGUITO EN LA LOCALIDAD DE AYUTLA DE LOS LIBRES MUNICIPIO DE AYUTLA DE LOS LIBRES, GUERRERO</t>
  </si>
  <si>
    <t>APERTURA DEL CAMINO DEL PUENTE A LA CARRETERA QUE CONDUCE A LA COMUNIDAD DE ACALMANI EN LA LOCALIDAD DE CUADRILLA NUEVA</t>
  </si>
  <si>
    <t>CONSTRUCCION DE CAMINO RUMBO AL CERRO DEL TLACOACHE PRIMERA 2DA ETAPA, DE LA LOCALIDAD DE LOS AMATES</t>
  </si>
  <si>
    <t>REHABILITACION DE CAMINO RURAL ARROYO DEL ZAPOTE A LA GUADALUPE, LOCALIDAD LA GUADALUPE</t>
  </si>
  <si>
    <t>REHABILITACION DE CAMINOS SACA COSECHAS EN LAS LOCALIDADES DE TUTEPEC, APANTLA, COTZALZIN Y TLALAPA</t>
  </si>
  <si>
    <t>REHABILITACION DE CAMINOS RURALES TONALA EL VANO, EL VANO A LA AZOZUCA, LA AZOZUCA  A LA LIMA, EL CAPULIN A ZACATULA, ZACATULA EL TEHUAJE, CRUCERO DE TLACHIMALA A TLACHIMALA, LA UNION AL GUINEO Y CRUCERO DEL MANGO A COXCATLAN CANDELARIA</t>
  </si>
  <si>
    <t>REHABILITACION DE CAMINOS RURALES TUTEPEC A EL ROSARIO Y CRUCERO RANCHO NUEVO A TECOMULAPA, LOCALIDADES EL ROSARIO Y TECOMULAPA</t>
  </si>
  <si>
    <t>REHABILITACION DE CALLES EN LAS COLONIAS PIEDRA DEL ZORRO, VISTA HERMOSA, COLONIA SINAI, MIGUEL HIDALGO, COLONIA DEL VALLE, ADULFO MATILDES RAMOS, AMPLIACION BARRIO NUVO, YOPITZINGO, LOS MANGOS, SAN FELIPE, INDUSTRIAL Y LUIS DONALDO COLOSIO, LOCALIDAD AYUTLA DE LOS LIBRES</t>
  </si>
  <si>
    <t>REHABILITACION DE CAMINO RURAL, CRUCERO DE SANTIAGO DE YOLOTEPEC A CIENEGA DEL SAUCE</t>
  </si>
  <si>
    <t>REHABILITACION DE CAMINOS RURAL EN LAS LOCALIDADES DE PLAN DE GATICA, ACALMANI, CUADRILLA NUEVA, TAMARINDO, SAN MIGUEL Y LOCALIDAD PROGRESO SIGLO XXI</t>
  </si>
  <si>
    <t>CONSTRUCCION DE CAMINO RURAL TRAMO TONALA A MESON CHICO, LOCALIDAD  TONALA</t>
  </si>
  <si>
    <t>REHABILITACION DE CAMINOS RURALES EN LAS LOCALIDADES DE CHACALINITLA, LA SIDRA- EL SAUCE- EL TIMBRE, VISTA HERMOSA-SANTIAGO YOLOTEPEC, EL SALTO</t>
  </si>
  <si>
    <t>AMPLIACION DE CAMINO RURAL EN LA LOCALIDAD DE EL SALTO</t>
  </si>
  <si>
    <t>REHABILITACION DE CAMINOS SACA COSECHAS EN LAS LOCALIDADES DE ZEMPAZULCO, TIERRA COLORADA Y CARABALI GRANDE</t>
  </si>
  <si>
    <t>REHABILITACION DE CAMINOS SACA COSECHAS EN LAS LOCALIDADES DE LOS TEPETATES, LA HACIENDITA, COLOTEPEC, LAS CRUCES Y EL REFUGIO</t>
  </si>
  <si>
    <t>REHABILITACION DE CAMINOS SACA COSECHAS EN LAS LOCALIDADES EL MEZON Y ATOCUTLA</t>
  </si>
  <si>
    <t>REHABILITACION DE CAMINOS SACACOSECHAS EN LAS LOCALIDADES DE TLACHIMALA, LA UNION, LA LIBERTAD, ZACATULA Y EL CAPULIN</t>
  </si>
  <si>
    <t>REHABILITACION DE CAMINOS SACA COSECHAS, LOCALIDAD LA AZOZUCA</t>
  </si>
  <si>
    <t>REHABILITACION DE CAMINOS SACA COSECHAS EN LAS LOCALIDADES DE EL CORTIJO , COLONIA LA ESPERANZA Y SAN JOSE LA HACIENDA</t>
  </si>
  <si>
    <t>CONSTRUCCION DE CAMINO SACA COSECHAS, LOCALIDAD EL CORTIJO</t>
  </si>
  <si>
    <t>REHABILITACION DE CAMINOS SACA COSECHAS EN LAS LOCALIDADES CERRO GORDO VIEJO, CERRO GORDO NUEVO, EL ROSARIO Y TECOMULAPA</t>
  </si>
  <si>
    <t>REHABILITACION DE CAMINOS SACA COSECHAS EN LAS LOCALIDADES EL VANO, MEZON CHICO Y LA LIMA</t>
  </si>
  <si>
    <t>REHABILITACION DE CAMINOS SACA COSECHAS EN LAS LOCALIDADES  DE TONALA, POZOLAPA, EL TORITO Y TEPANGO</t>
  </si>
  <si>
    <t>REHABILITACION DE CAMINO SACA COSECHAS EN LA LOCALIDAD EL ZAPOTE</t>
  </si>
  <si>
    <t>REHABILITACION DE CAMINOS SACA COSECHAS EN LAS LOCALIDADES EL RINCON, PLAN DEL BAJIO, CUANACAZAPA, LA GUADALUPE Y RANCHO EL TRAPICHE</t>
  </si>
  <si>
    <t>REHABILITACION DE CAMINO SACA COSECHAS, EN  LA  LOCALIDAD DE EL TORITO</t>
  </si>
  <si>
    <t>CONSTRUCCION DE COMEDOR PÚBLICO, EN LA LOCALIDAD DE EL RINCON</t>
  </si>
  <si>
    <t>CONSTRUCCION DE COMEDOR PÚBLICO 2DA ETAPA, LOCALIDAD DE CRUCERO DE TONALA</t>
  </si>
  <si>
    <t>CONSTRUCCION DE COMEDOR PÚBLICO, EN LA LOCALIDAD DE TECRUZ</t>
  </si>
  <si>
    <t>CONSTRUCCION DE COMEDOR PÚBLICO, EN LA LOCALIDAD DE PUMA ROSA</t>
  </si>
  <si>
    <t>CONSTRUCCION DE COMEDOR PÚBLICO, EN LA LOCALIDAD DE EL SALTO</t>
  </si>
  <si>
    <t>REHABILITACION DE COMEDOR COMUNITARIO Y PARQUE RECREATIVO EN LA LOCALIDAD DE CARABALI GRANDE</t>
  </si>
  <si>
    <t>CONSTRUCCION DE UNA DELEGACION EN LA COLONIA NETZAHUALCOYOT EN LA LOCALIDAD DE AYUTLA DE LOS LIBRES</t>
  </si>
  <si>
    <t>CONSTRUCCION DE MURO DE CONTENCIÓN EN LA LOCALIDAD DE EL SAUCE</t>
  </si>
  <si>
    <t>CONSTRUCCION DE MURO DE CONTENCIÓN EN LA COLONIA CHILPANCINGUITO EN LA LOCALIDAD DE AYUTLA DE LOS LIBRES</t>
  </si>
  <si>
    <t>CONSTRUCCION DE MUROS DE MAMPOSTERIA CON ALCANTARILLA EN LA COLONIA LOS MANGOS EN LA LOCALIDAD DE AYUTLA DE LOS LIBRES</t>
  </si>
  <si>
    <t xml:space="preserve">CONSTRUCCION DE LA CANCHA TECHADA EN LA COLONIA VISTA HERMOSA EN LA LOCALIDAD DE AYUTLA DE LOS LIBRES   </t>
  </si>
  <si>
    <t xml:space="preserve">CONSTRUCCION DE LA CANCHA TECHADA EN LA COLONIA SAN VALENTIN EN LA LOCALIDAD DE AYUTLA DE LOS LIBRES       </t>
  </si>
  <si>
    <t>CONSTRUCCION DE UN TECHADO DE USOS MULTIPLES EN LA COLONIA AMPLIACION VICENTE GUERRERO EN LA LOCALIDAD DE AYUTLA DE LOS LIBRES</t>
  </si>
  <si>
    <t>CONSTRUCCION DE PUENTE VEHICULAR EN LA LOCALIDAD DE CUADRILLA NUEVA I</t>
  </si>
  <si>
    <t>CONSTRUCCION DE PUENTE VEHICULAR EN LA LOCALIDAD DE ARROYO DEL ZAPOTE</t>
  </si>
  <si>
    <t>CONSTRUCCION DE PUENTE VEHICULAR QUE COMPRENDE DEL SAUCE AL TIMBRE LOCALIDAD DE EL TIMBRE</t>
  </si>
  <si>
    <t>CONSTRUCCION DE PUENTE PEATONAL Y VEHICULAR EN LA CALLE GUADALUPE, VICTORIA Y FRANCISCO VILLA EN LA COLONIA NUEVA REVOLUCION EN LA LOCALIDAD DE AYUTLA DE LOS LIBRES</t>
  </si>
  <si>
    <t>CONSTRUCCION DE ANDADOR URBANO (GRADAS) A UN LADO D ELA CANCHA Y MURO DE CONTENCION EN LA LOCALIDAD DE TLACHIMALA</t>
  </si>
  <si>
    <t>CONSTRUCCION DE ANDADOR URBANO (MARGARITA MAZA DE JUAREZ, PORFIRIO DIAZ Y PLUTARCO ELIAS, EN LA COLONIA REFORMA EN LA LOCALIDAD DE AYUTLA DE LOS LIBRES</t>
  </si>
  <si>
    <t>CONSTRUCCION DE PAVIMENTO CON CONCRETO HIDRAULICO EN CALLE SIN NOMBRE, EN LA LOCALIDAD DE TEPANGO</t>
  </si>
  <si>
    <t>CONSTRUCCION DE PAVIMENTO CON CONCRETO HIDRAULICO EN CALLE SIN NOMBRE, EN LA LOCALIDAD DE LA LIMA</t>
  </si>
  <si>
    <t>CONSTRUCCION DE PAVIMENTO CON CONCRETO HIDRAULICO EN CALLE PRINCIPAL 200 MTS, EN LA LOCALIDAD DE EL CAPULIN</t>
  </si>
  <si>
    <t>CONSTRUCCION DE PAVIMENTO CON CONCRETO HIDRAULICO EN CALLE PRINCIPAL 300 MTS, EN LA LOCALIDAD DE ZACATULA</t>
  </si>
  <si>
    <t>CONSTRUCCION DE PAVIMENTO CON CONCRETO HIDRAULICO EN CALLE PRINCIPAL, EN LA LOCALIDAD DE EL VANO</t>
  </si>
  <si>
    <t>CONSTRUCCION DE PAVIMENTO CON CONCRETO HIDRAULICO EN CALLE PRINCIPAL, EN LA LOCALIDAD DE COLONIA MONTE SINAI</t>
  </si>
  <si>
    <t>CONSTRUCCION DE PAVIMENTO CON CONCRETO HIDRAULICO EN CALLE VIAL NOROESTE, EN LA LOCALIDAD DE EL ZAPOTE</t>
  </si>
  <si>
    <t>CONSTRUCCION DE PAVIMENTO CON CONCRETO HIDRAULICO EN LAS CALLES MORALES Y LOS MANGOSE, EN LA LOCALIDAD DE POZOLAPA</t>
  </si>
  <si>
    <t>CONSTRUCCION DE UNA CALLE CON FACHADA PRINCIPAL EN LA GLORIETA EN LA LOCALIDAD DE LA UNION</t>
  </si>
  <si>
    <t>CONSTRUCCION DE PAVIMENTO CON CONCRETO HIDRAULICO EN LAS CALLE SIN NOMBRE EN LA LOCALIDAD DE PLAN DE BAJIO</t>
  </si>
  <si>
    <t>CONSTRUCCION DE PAVIMENTO CON CONCRETO HIDRAULICO COLONIA MIRADOR EN LA LOCALIDAD DE PLAN DE TEPETATES</t>
  </si>
  <si>
    <t>CONSTRUCCION DE PAVIMENTO CON CONCRETO HIDRAULICO EN LA CALLE SIN NOMBRE EN LA LOCALIDAD DE CHACALINITLA</t>
  </si>
  <si>
    <t>CONSTRUCCION DE PAVIMENTO CON CONCRETO HIDRAULICO EN LA CALLE PRINCIPAL EN LA LOCALIDAD DE CERRO GORDO VIEJO</t>
  </si>
  <si>
    <t>CONSTRUCCION DE PAVIMENTO CON CONCRETO HIDRAULICO EN LA CALLE PRINCIPAL EN LA LOCALIDAD DE ACALMANI</t>
  </si>
  <si>
    <t>CONSTRUCCION DE PAVIMENTO CON CONCRETO HIDRAULICO EN LA CALLE PRINCIPAL EN LA LOCALIDAD DE LA GUADALUPE</t>
  </si>
  <si>
    <t>CONSTRUCCION DE PAVIMENTO CON CONCRETO HIDRAULICO EN LA CALLE PRINCIPAL EN LA LOCALIDAD DE PROGRESO SIGLO XXI</t>
  </si>
  <si>
    <t>CONSTRUCCION DE PAVIMENTO CON CONCRETO HIDRAULICO Y LINEA DE AGUA POTABLE EN LA LOCALIDAD DE LA HACIENDITA</t>
  </si>
  <si>
    <t>CONSTRUCCION DE PAVIMENTO CON CONCRETO HIDRAULICO EN LA COLONIA VICENTE GUERRERO EN LA LOCALIDAD DE COLOTEPEC</t>
  </si>
  <si>
    <t>CONSTRUCCION DE PAVIMENTO CON CONCRETO HIDRAULICO EN LA COLONIA 30 DE MAYO EN LA LOCALIDAD DE COLOTEPEC</t>
  </si>
  <si>
    <t>CONSTRUCCION DE PAVIMENTO CON CONCRETO HIDRAULICO EN LA CALLE SIN NOMBRE EN LA LOCALIDAD DE EL ROSARIO</t>
  </si>
  <si>
    <t>CONSTRUCCION DE PAVIMENTO CON CONCRETO HIDRAULICO EN LA CALLE SIN NOMBRE COLONIA LA VILLA EN LA LOCALIDAD DE EL REFUGIO</t>
  </si>
  <si>
    <t>CONSTRUCCION DE PAVIMENTO CON CONCRETO HIDRAULICO EN LA CALLE PRINCIPAL EN LA LOCALIDAD DEL VALLE</t>
  </si>
  <si>
    <t>CONSTRUCCION DE PAVIMENTO CON CONCRETO HIDRAULICO EN LA CALLE PRINCIPAL EN LA LOCALIDAD DE CIENEGA DEL SAUCE</t>
  </si>
  <si>
    <t>CONSTRUCCION DE PAVIMENTO CON CONCRETO HIDRAULICO EN LA CALLE PRINCIPAL SEGUNDA ETAPA EN LA LOCALIDAD DE PALMA NUEVO PARAISO</t>
  </si>
  <si>
    <t>CONSTRUCCION DE PAVIMENTO CON CONCRETO HIDRAULICO EN LA CALLE PRINCIPAL EN LA LOCALIDAD DE SANTIAGO YOLOTEPEC, MUNICIPIO DE AYUTLA DE LOS LIBRES GUERRERO</t>
  </si>
  <si>
    <t>CONSTRUCCION DE PAVIMENTO CON CONCRETO HIDRAULICO EN LA EXPLANADA DE LA COMISARIA EN LA LOCALIDAD DE CAMALOTE I</t>
  </si>
  <si>
    <t>CONSTRUCCION DE PAVIMENTO CON CONCRETO HIDRAULICO EN LA CALLE PRINCIPAL Y REJILLA DE DRENAJE EN LA LOCALIDAD DE PAROTILLO</t>
  </si>
  <si>
    <t xml:space="preserve">CONSTRUCCION DE PAVIMENTO CON CONCRETO HIDRAULICO EN LA CALLE PRINCIPAL EN LA LOCALIDAD DE CAMALOTE </t>
  </si>
  <si>
    <t>CONSTRUCCION DE PAVIMENTO CON CONCRETO HIDRAULICO EN LA CALLE PRINCIPAL EN LA LOCALIDAD DE PLAN DE GATICA</t>
  </si>
  <si>
    <t>CONSTRUCCION DE PAVIMENTO CON CONCRETO HIDRAULICO EN LA CALLE PRINCIPAL EN LA LOCALIDAD DE YERBA SANTA</t>
  </si>
  <si>
    <t>CONSTRUCCION DE PAVIMENTO CON CONCRETO HIDRAULICO, DRENAJE Y AGUA ENTUBADA EN LA COLONIA LA VILLA EN LA LOCALIDAD DE AYUTLA DE LOS LIBRES</t>
  </si>
  <si>
    <t>CONSTRUCCION DE PAVIMENTO CON CONCRETO HIDRAULICO DE 3 TRAMOS 30 M CALLE EL SALVADOR. 30 M CALLE GALILEA Y 160 M CAMINO REAL EN LA COLONIA SINAI EN LA LOCALIDAD DE AYUTLA DE LOS LIBRES</t>
  </si>
  <si>
    <t>CONSTRUCCION DE PAVIMENTO CON CONCRETO HIDRAHULICO EN LA CALLE PRINCIPAL 1 DE MAYO EN LA COLONIA LAZARO CARDENAS EN LA LOCALIDAD DE AYUTLA DE LOS LIBRES</t>
  </si>
  <si>
    <t>CONSTRUCCION DE PAVIMENTO CON CONCRETO HIDRAHULICO EN LA CALLE QUE CONDUCE EL SEGUNDO PUENTE Y AMPLIACION DEL PUENTE PRINCIPAL EN LA COLONIA ADULFO MATILDES RAMOS EN LA LOCALIDAD DE AYUTLA DE LOS LIBRES</t>
  </si>
  <si>
    <t>CONSTRUCCION DE PAVIMENTO CON CONCRETO HIDRAHULICO EN LA CALLE EN LA COLONIA AMPLIACION LA VILLA EN LA LOCALIDAD DE AYUTLA DE LOS LIBRES</t>
  </si>
  <si>
    <t>CONSTRUCCION DE PAVIMENTO CON CONCRETO HIDRAHULICO, DRENAJE Y AGUA ENTUBADA EN LA CALLE EN LA COLONIA INDUSTRIAL EN LA LOCALIDAD DE AYUTLA DE LOS LIBRES</t>
  </si>
  <si>
    <t>CONSTRUCCION DE PAVIMENTO CON CONCRETO HIDRAHULICO EN LA CALLE EN EL FRACCIONAMIENTO YOPITZINGO EN LA LOCALIDAD DE AYUTLA DE LOS LIBRES</t>
  </si>
  <si>
    <t>CONSTRUCCION DE PAVIMENTO CON CONCRETO HIDRAHULICO EN LA CALLE EN LA COLONIA PIEDRA DE ZOPILOTE EN LA LOCALIDAD DE AYUTLA DE LOS LIBRES</t>
  </si>
  <si>
    <t>CONSTRUCCION DE PAVIMENTO CON CONCRETO HIDRAHULICO EN LA CALLE 15 DE MAYO EN LA COLONIA BARRIO NUEVO EN LA LOCALIDAD DE AYUTLA DE LOS LIBRES, MUNICIPIO DE AYUTLA DE LOS LIBRES GUERRERO.</t>
  </si>
  <si>
    <t xml:space="preserve">REHABILITACION CON CONCRETO HIDRAULICO DE LA CALLE PRINCIPAL EN LA LOCALIDAD DE CERRO GORDO VIEJO </t>
  </si>
  <si>
    <t>CONSTRUCCION DE PAVIMENTO CON CONCRETO HIDRAHULICO EN LA CALLE IGNACIO MANUEL ALTAMIRANO EN LA COLONIA AMPLIACION BARRIO NUEVO, EN LA LOCALIDAD DE AYUTLA DE LOS LIBRES</t>
  </si>
  <si>
    <t>REHABILITACION DE CAMINOS RURALES ARROYO DEL ZAPOTE A LA GUADALUPE LOCALIDAD DE LA GUADALUPE MUNICIPIO DE AYUTLA DE LOS LIBRES GUERRERO.</t>
  </si>
  <si>
    <t>REHABILITACION DE CAMINOS RURALES EL SALTO Y EL LIMON LOCALIDAD EL LIMON MUNICIPIO DE AYUTLA DE LOS LIBRES GUERRERO.</t>
  </si>
  <si>
    <t>REHABILITACION DE CAMINOS RURALES EN LAS LOCALIDADES DE LA SIDRA, OCOTITLAN, EL MIRADOR Y EL TIMBRE LOCALIDAD DE EL TIMBRE, MUNICIPIO DE AYUTLA DE LOS LIBRES, GUERRERO.</t>
  </si>
  <si>
    <t xml:space="preserve">REHABILITACION DE CAMINOS SACA COSECHAS EN LA LOCALIDAD DE ZEMPAZULCO MUNICIPIO DE AYUTLA DE LOS LIBRES, GUERRERO. </t>
  </si>
  <si>
    <t>REHABILITACION DE CAMINOS SACA COSECHAS EN LAS LOCALIDADES DE CORTIJO Y CUANACAZAPA MUNICIPIO DE AYUTLA DE LOS LIBRES, GUERRERO.</t>
  </si>
  <si>
    <t>REHABILITACION DE CAMINOS SACA COSECHAS EN LAS LOCALIDADES DE SAN MIGUEL, CUADRILLA NUEVA 1, CUADRILLA NUEVA 2, TAMARINDO Y ACALMANI, MUNICIPIO DE AYUTLA DE LOS LIBRES, GUERRERO.</t>
  </si>
  <si>
    <t>REHABILITACION DE CALLES EN LAS COLONIAS LA ESPERANZA, YOPITZINGO, LUIS DONALDO COLOSIO, LOS MANGOS, VICENTE GUERRERO, AMPLIACION VICENTE GUERRERO Y AMPLIACION LA VILLA EN EL MUNICIPIO DE AYUTLA DE LOS LIBRES, GUERRERO.</t>
  </si>
  <si>
    <t>REHABILITACION DE CALLES EN LAS COLONIAS CHILPANCINGUITO, NUEVA REVOLUCION, SAN VALENTIN, INDEPENDENCIA, JUSTICIA AGRARIA, SAN FELIPE, ADULFO MATILDE, CRUZ ALTA, ISRAEL NOGUEDA OTERO EN EL MUNICIPIO DE AYUTLA DE LOS LIBRES, GUERRERO.</t>
  </si>
  <si>
    <t>REHABILITACION DE CALLES EN LAS COLONIAS SINAI, INDUSTRIAL, JARDINES, MIGUEL HIDALGO Y COSTILLA, VISTA HERMOSA, AMPLIACION BARRIO NUEVO, BARRIO NUEVO, PIEDRA DEL ZORRO, EN EL MUNICIPIO DE AYUTLA DE LOS LIBRES, GUERRERO</t>
  </si>
  <si>
    <t>REHABILITACION DE CAMINOS Y CALLES EN LAS LOCALIDADES DE SAN JOSE LA HACIENDA Y SIGLO XXI, EN EL MUNICIPIO DE AYUTLA DE LOS LIBRES, GUERRERO.</t>
  </si>
  <si>
    <t>REHABILITACION DE CAMINOS SACA COSECHAS EN LAS LOCALIDADES DE LA SIDRA Y ARROYO ZAPOTE, EN EL MUNICIPIO DE AYUTLA DE LOS LIBRES, GUERRERO.</t>
  </si>
  <si>
    <t>CONSTRUCCION DE CAMINOS SACA COSECHAS EN LA LOCALIDAD DE TECOMULAPA MUNICIPIO DE AYUTLA DE LOS LIBRES, GUERRERO.</t>
  </si>
  <si>
    <t>REHABILITACION DE CAMINOS SACA COSECHAS EN LAS LOCALIDADES DE TECOMULAPA, EL ROSARIO, CERRO GORDO VIEJO Y CERRO GORDO NUEVO MUNICIPIO DE AYUTLA DE LOS LIBRES GUERRERO.</t>
  </si>
  <si>
    <t>REHABILITACION DE CAMINOS SACA COSECHAS EN LA LOCALIDAD DE LA AZOZUCA, MUNICIPIO DE AYUTLA DE LOS LIBRES, GUERRERO.</t>
  </si>
  <si>
    <t>REHABILITACION DE CAMINOS RURALES EN LA LOCALIDADES DE TONALA, MESON CHICO, COXCATLAN CANDELARIA, EL VANO, ATOCUTLA Y TEPANGO, MUNICIPIO DE AYUTLA DE LOS LIBRES, GUERRERO.</t>
  </si>
  <si>
    <t>REHABILITACION DE CAMINOS SACA COSECHAS EN LAS LOCALIDADES DE TONALA, POZOLAPA, EL TORITO Y COTZALZIN, MUNICIPIO DE AYUTLA DE LOS LIBRES, GUERRERO.</t>
  </si>
  <si>
    <t>REHABILITACION DE CAMINO RURAL EL ROSARIO A TECOMULAPA, MUNICIPIO DE AYUTLA DE LOS LIBRES, GUERRERO.</t>
  </si>
  <si>
    <t>REHABILITACION DE CAMINOS SACA COSECHAS EN LAS LOCALIDADES DE TIERRA COLORADA Y CARABALI GRANDE, MUNICIPIO DE AYUTLA DE LOS LIBRES, GUERRERO.</t>
  </si>
  <si>
    <t>REHABILITACION DE CAMINOS RURALES TONALA A EL VANO, EL VANO A LA AZOZUCA, LA AZOZUCA A LA LIMA, LA LIMA A LA DICHA, EL CAPULIN A ZACATULA, ZACATULA EL TEHUAJE, EL TEHUAJE A LA AZOZUCA, CRUCERO DE TLACHIMALA A TLACHIMALA, LA UNION AL GUINEO, GUINEO A CARABALI Y CRUCERO DEL MANGO A COXCATLAN CANDELARIA, MUNICIPIO DE AYUTLA DE LOS LIBRES, GUERRERO.</t>
  </si>
  <si>
    <t>REHABILITACION DE CAMINOS SACA COSECHAS EN LA LOCALIDAD DE EL ZAPOTE, MUNICIPIO DE AYUTLA DE LOS LIBRES, GUERRERO.</t>
  </si>
  <si>
    <t>REHABILITACION DE CAMINOS RURALES EN LA LOCALIDADES DE SANTIAGO YOLOTEPEC A YERBA SANTA BARRANCA TECOANI NUEVA JESUSALEM PALMA NUEVO PARAISO CIENEGA DEL SAUCE MUNICIPIO DE AYUTLA DE LOS LIBRES GUERRERO.</t>
  </si>
  <si>
    <t>REHABILITACION DE CAMINOS SACA COSECHAS EN LAS LOCALIDADES DE TLACHIMALA, LA UNION, LA LIBERTAD, ZACATULA Y CAPULIN, MUNICIPIO DE AYUTLA DE LOS LIBRES, GUERRERO.</t>
  </si>
  <si>
    <t>REHABILITACION DE CAMINOS SACA COSECHAS EN LAS LOCALIDADES DE EL RINCON, PLAN BAJIO, CHACALINITLA Y APANTLA, MUNICIPIO DE AYUTLA DE LOS LIBRES, GUERRERO.</t>
  </si>
  <si>
    <t>REHABILITACION DE CAMINOS SACA COSECHA EN LAS LOCALIDADES DE COLOTEPEC Y EL REFUGIO MUNICIPIO DE AYUTLA DE LOS LIBRES GUERRERO.</t>
  </si>
  <si>
    <t>REHABILITACION DE CAMINOS SACA COSECHAS EN LAS LOCALIDADES DE TEPETATES, LA HACIENDITA Y LAS CRUCES, MUNICIPIO DE AYUTLA DE LOS LIBRES, GUERRERO.</t>
  </si>
  <si>
    <t>REHABILITACION DE CAMINOS SACA COSECHAS EN LA LOCALIDAD DE LA LIMA, MUNICIPIO DE AYUTLA DE LOS LIBRES, GUERRERO.</t>
  </si>
  <si>
    <t>REHABILITACION DE CAMINOS RURALES EN LAS LOCALIDADES DE PUMA ROSA, TE CRUZ, RIO VELERO, CAMALOTE, BARRANCA TECOANI, FILO DE CABALLO, LA UNIFICADA Y BARRANCA DE GUADALUPE, MUNICIPIO DE AYUTLA DE LOS LIBRES GUERRERO</t>
  </si>
  <si>
    <t>REHABILITACION DE CAMINOS SACA COSECHAS EN LAS LOCALIDADES DE TUTEPEC Y TLALAPA, MUNICIPIO DE AYUTLA DE LOS LIBRES GUERRERO</t>
  </si>
  <si>
    <t>REHABILITACION DE CAMINO RURAL EN LAS LOCALIDADES DE PLAN DE GATICA Y EL VALLE, MUNICIPIO DE AYUTLA DE LOS LIBRES GUERRERO</t>
  </si>
  <si>
    <t>CONSTRUCCION DE PAVIMENTO CON CONCRETO HIDRAULICO EN LA CALLE PRINCIPAL EN LA LOCALIDAD DE PAROTILLO, MUNICIPIO DE AYUTLA DE LOS LIBRES GUERRERO</t>
  </si>
  <si>
    <t xml:space="preserve">CONSTRUCCION DE PAVIMENTO CON CONCRETO HIDRAULICO EN LA CALLE FRANCISCO RUIZ MASSIEU EN LA COLONIA VISTA HERMOSA, MUNICIPIO DE AYUTLA DE LOS LIBRES GUERRERO </t>
  </si>
  <si>
    <t xml:space="preserve">CONSTRUCCION DE PAVIMENTO CON CONCRETO HIDRAULICO EN LA CALLE PRINCIPAL, EN LA COLONIA SANTA MARIA, EN LA LOCALIDAD DE ARROYO DEL ZAPOTE, MUNICIPIO DE AYUTLA DE LOS LIBRES GUERRERO </t>
  </si>
  <si>
    <t xml:space="preserve">CONSTRUCCION DE PAVIMENTO CON CONCRETO HIDRAULICO EN LA CALLE MAXIMILIANO ENTRE CALLE IGNACIO ALTAMIRANO Y CALLE SIN NOMBRE EN LA COLONIA SINAI, EN LA LOCALIDAD DE AYUTLA DE LOS LIBRES, MUNICIPIO DE AYUTLA DE LOS LIBRES GUERRERO </t>
  </si>
  <si>
    <t xml:space="preserve">CONSTRUCCION DE PAVIMENTO CON CONCRETO HIDRAULICO EN LA CALLE MORALES Y CALLE DEL JARDIN DE NIÑOS EN LA LOCALIDAD DE POZOLAPA, MUNICIPIO DE AYUTLA DE LOS LIBRES GUERRERO </t>
  </si>
  <si>
    <t xml:space="preserve">CONSTRUCCION DE PAVIMENTO CON CONCRETO HIDRAULICO EN LA CALLE VICENTE GUERRERO EN LA LOCALIDAD DE LA LIMA, MUNICIPIO DE AYUTLA DE LOS LIBRES, GUERRERO </t>
  </si>
  <si>
    <t>CONSTRUCCION DE PAVIMENTO CON CONCRETO HIDRAULICO DE LA CALLE PRINCIPAL ENTRE LA ESCUELA PRIMARIA Y LA DELEGACION MUNICIPAL EN LA LOCALIDAD DE LA GUADALUPE, MUNICIPIO DE AYUTLA DE LOS LIBRES, GUERRERO.</t>
  </si>
  <si>
    <t>CONSTRUCCION DE PAVIMENTO CON CONCRETO HIDRAULICO EN LA CALLE RUMBO AL PANTEON EN LA LOCALIDAD DE EL CAMALOTE, MUNICIPIO DE AYUTLA DE LOS LIBRES, GUERRERO.</t>
  </si>
  <si>
    <t>CONSTRUCCION DE PAVIMENTO CON CONCRETO HIDRAULICO EN LA CALLE DE ACCESO PRINCIPAL A LA COMISARIA MUNICIPAL EN LA LOCALIDAD DE PLAN DE GATICA, MUNICIPIO DE AYUTLA DE LOS LIBRES, GUERRERO.</t>
  </si>
  <si>
    <t>CONSTRUCCION DE PAVIMENTO CON CONCRETO HIDRAULICO EN LA CALLE DE ACCESO PRINCIPAL A LA CANCHA PUBLICA EN LA LOCALIDAD DE CERRO GORDO NUEVO, MUNICIPIO DE AYUTLA DE LOS LIBRES, GUERRERO.</t>
  </si>
  <si>
    <t>CONSTRUCCION DE PAVIMENTO CON CONCRETO HIDRAULICO EN LA CALLE DE ACCESO A LA TELESECUNDARIA EN LA LOCALIDAD DE ACALMANI, MUNICIPIO DE AYUTLA DE LOS LIBRES, GUERRERO.</t>
  </si>
  <si>
    <t>CONSTRUCCION DE PAVIMENTO CON CONCRETO HIDRAULICO EN LA CALLE LAS PALMAS FRENTE A LA ESCUELA PRIMARIA EN LA LOCALIDAD DE PALMA NUEVO PARAISO, MUNICIPIO DE AYUTLA DE LOS LIBRES, GUERRERO.</t>
  </si>
  <si>
    <t>CONSTRUCCION DE CAMINO RURAL CRUCERO DE ALCAMANI A CUADRILLA NUEVA, EN LA LOCALIDAD DE CUADRILLA NUEVA, MUNICIPIO DE AYUTLA DE LOS LIBRES GUERRERO</t>
  </si>
  <si>
    <t>CONSTRUCCION DE PAVIMENTO CON CONCRETO HIDRAULICO EN LA CALLE DE ACCESO A LA TELESECUNDARIA LUCIO CABAÑAS EN LA LOCALIDAD DE CIENEGA DEL SAUCE, MUNICIPIO DE AYUTLA DE LOS LIBRES GUERRERO</t>
  </si>
  <si>
    <t>CONSTRUCCION DE MURO DE CONTENCIÓN EN LA CALLE DE ACCESO AL SALON DE USOS MULTIPLES MUNICIPAL EN LA LOCALIDAD CHACALINITLA, MUNICIPIO DE AYUTLA DE LOS LIBRES GUERRERO.</t>
  </si>
  <si>
    <t>ACONDICIONAMIENTO DE ESPACIOS FISICOS EN LA LOCALIDAD DE AYUTLA DE LOS LIBRES</t>
  </si>
  <si>
    <t>AMPLIACION DE LA RED DE ENERGIA ELECTRICA EN LA COLONIA CERRO CUERVO EN LA LOCALIDAD DE BANCA TECOANI</t>
  </si>
  <si>
    <t>AMPLIACION DE LA RED DE ENERGIA ELECTRICA EN LA COLONIA MIGUEL HIDALGO EN LA LOCALIDAD DE AYUTLA DE LOS LIBRES, MUNICIPIO DE AYUTLA DE LOS LIBRES, GUERRERO</t>
  </si>
  <si>
    <t xml:space="preserve">                                                                                                                        IP-09</t>
  </si>
  <si>
    <t>Del 1 de enero al 31 de diciembre de 2025.</t>
  </si>
  <si>
    <t>ARRENDAMIENTO DE BIENES MUEBLES</t>
  </si>
  <si>
    <t>ARRENDAMIENTO DE VEHICULOS</t>
  </si>
  <si>
    <t>IMPRESORA MULTIFUNCIONAL EPSON L3210</t>
  </si>
  <si>
    <t>ATURDIDOR DE PERNO CAUTIVO P/GANADO CASH SPECIAL CAL. 22</t>
  </si>
  <si>
    <t>INDEMNIZACIONES (MARCHAS)</t>
  </si>
  <si>
    <t>UTENSILIOS PARA EL SERVICIO DE ALIMENTACION</t>
  </si>
  <si>
    <t>MATERIALES DE CONSTRUCCION Y REPARACION.</t>
  </si>
  <si>
    <t>ACCESORIOS</t>
  </si>
  <si>
    <t>ARRENDAMIENTO DE MAQUINARIA, OTROS EQUIPOS Y HERRAMIENTAS ( FAEISM )</t>
  </si>
  <si>
    <t>SERVICIOS FINANCIEROS Y BANCARIOS. (FAEISM)</t>
  </si>
  <si>
    <t>INSTALACIONES.</t>
  </si>
  <si>
    <t>EROGACIONES POR RESOLUCIONES POR AUTORIDAD COMPETENTE</t>
  </si>
  <si>
    <t>SCANNER CANON</t>
  </si>
  <si>
    <t>REFRIGERADOR HKPRO 9 PIES DD.</t>
  </si>
  <si>
    <t>SERVICIOS MEDICOS</t>
  </si>
  <si>
    <t>PERIFONEO</t>
  </si>
  <si>
    <t>ENTRUST SIGMA DS3 IMPRESORA DE CREDENCIALES, SUBLIMACION, 300 x 1200 DPI, USB,, ETHERNET</t>
  </si>
  <si>
    <t>IMPRESORA MULTIFUNCIONAL BROTHER</t>
  </si>
  <si>
    <t>IMPRESORA MULTIFUNCIONAL EPSON</t>
  </si>
  <si>
    <t>COMPUTADORA DE OFICINA HP (TODO EN UNO)</t>
  </si>
  <si>
    <t>LENOVO A100 S/P, GRIS, NO. SERIE: F0J6002PLDYJ01Y26J</t>
  </si>
  <si>
    <t>INSTALACION DE SISTEMA DE SEGURIDAD CON VIDEO VIGILANCIA Y SOFTWARE EN LA LOCALIDA DE AYUTLA, MUNICIPIO DE AYUTLA DE LOS LIBRES, GRO.</t>
  </si>
  <si>
    <t>REHABILITACION DE CAMINO RURAL SAN JOSE LA HACIENDA, ACALMANI, PLAN DE GATICA, LOCALIDAD DE PLAN DE GATICA, MUNICIPIO DE AYUTLA DE LOS LIBRES, GUERRERO.</t>
  </si>
  <si>
    <t>REHABILITACIÓN DE CAMINO RURAL EL SALTO, PUMA ROSA, TECRUZ, EL LIMON, RANCHO NUEVO, LA UNIFICADA, EL PROGRESO, RIO VELERO, EL CAMALOTE, LOCALIDAD DE EL CAMALOTE MUNICIPIO DE AYUTLA DE LOS LIBRES, GUERRERO. (DESASTRES NATURALES POR EL HURACÁN ERICK)</t>
  </si>
  <si>
    <t>REHABILITACIÓN DE CAMINO RURAL SAN JOSÉ LA HACIENDA, LA SIDRA, OCOTITLAN, EL SAUCE, EL MIRADOR, EL TIMBRE, LOCALIDAD DE EL TIMBRE MUNICIPIO DE AYUTLA DE LOS LIBRES, GUERRERO. (DESASTRES NATURALES POR EL HURACÁN ERICK)</t>
  </si>
  <si>
    <t>REHABILITACIÓN DE CAMINO RURAL SAN JOSÉ LA HACIENDA, YERBASANTA, BARRANCA TECOANI, PAROTILLO, NUEVA JERUSALÉN, CIÉNEGA DEL SAUCE, LOCALIDAD DE CIÉNEGA DEL SAUCE MUNICIPIO DE AYUTLA DE LOS LIBRES, GUERRERO. (DESASTRES NATURALES POR EL HURACÁN ERICK)</t>
  </si>
  <si>
    <t>REHABILITACIÓN DE PINTURA EN CRUCES PEATONALES EN LA LOCALIDAD DE AYUTLA DE LOS LIBRES, MUNICIPIO DE AYUTLA DE LOS LIBRES GUERRERO.</t>
  </si>
  <si>
    <t>PRENDAS DE PROTECCION PERSONAL.</t>
  </si>
  <si>
    <t>CONSTRUCCION DE CUARTO DORMITORIO EN LA LOCALIDAD DE OCOTITLAN, MUNICIPIO DE AYUTLA DE LOS LIBRES, GUERRERO.</t>
  </si>
  <si>
    <t>MEJORAMIENTO DE VIVIENDA EN LA LOCALIDAD DE EL MIRADOR</t>
  </si>
  <si>
    <t>MEJORAMIENTO DE VIVIENDA EN LA LOCALIDAD DE EL MIRADOR, EN LA LOCALIDAD DE CRUCERO DEL ZAPOTE</t>
  </si>
  <si>
    <t>CONSTRUCCION DE TECHADOS PARA EL MEJORAMIENTO DE VIVIENDA EN LA LOCALIDAD DE EL MIRADOR, MUNICIPIO DE AYUTLA DE LOS LIBRES, GUERRERO.</t>
  </si>
  <si>
    <t>CONSTRUCCION DE TECHOS FIRMES EN LA LOCALIDAD EL LIMON, MUNICIPIO DE AYUTLA DE LOS LIBRES, GUERRERO.</t>
  </si>
  <si>
    <t>CONSTRUCCION DE SANITARIO CON BIODIGESTOR EN LA LOCALIDAD DE LA UNION, MUNICIPIO DE AYUTLA DE LOS LIBRES, GUERRERO.</t>
  </si>
  <si>
    <t>CONSTRUCCION DE CUARTOS DORMITORIOS EN LA LOCALIDAD DE CRUCERO DE TONALA, MUNICIPIO DE AYUTLA DE LOS LIBRES, GUERRERO.</t>
  </si>
  <si>
    <t>CONSTRUCCION DE MURO DE CONTENCION FRENTE A LA ESCUELA PRIMARIA RURAL NEZAHUALCOYOTL C.C.T. 12KPR86161 EN LA LOCALIDAD DE TIERRA COLORADA, MUNICIPIO DE AYUTLA DE LOS LIBRES, GUERRERO.</t>
  </si>
  <si>
    <t>CONSTRUCCION DE BARDA PERIMETRAL EN EL JARDIN DE NIÑOS OCTAVIO PAZ C.C.T.12DCC1046Y COLONIA BENITO JUAREZ EN LA LOCALIDAD DE AYUTLA DE LOS LIBRES, MUNICIPIO DE AYUTLA DE LOS LIBRES, GUERRERO.</t>
  </si>
  <si>
    <t>CONSTRUCCION DE BIBLIOTECA ESCOLAR EN LA ESCUELA PRIMARIA BILINGÜE "JUAN ESCUTIA" C.C.T. 12DPB0548P EN LA LOCALIDAD DE FILO DE CABALLO, MUNICIPIO DE AYUTLA DE LOS LIBRES, GUERRERO.</t>
  </si>
  <si>
    <t>CONSTRUCCION DE UN AULA TIPO ESTRUCTURA REGIONAL IGIFE EN LA ESCUELA PRIMARIA EMILIANO ZAPATA C.C.T.12EPR0016B, EN LA LOCALIDAD DE EL TAMARINDO, MUNICIPIO DE AYUTLA DE LOS LIBRES GUERRERO.</t>
  </si>
  <si>
    <t>CONSTRUCCION DE AREA ADMINISTRATIVA Y DE USO COMUN EN LA ESCUELA PRIMARIA EMILIANO ZAPATA C.C.T.12EPR0016B, EN LA LOCALIDAD DE EL TAMARINDO, MUNICIPIO DE AYUTLA DE LOS LIBRES GUERRERO.</t>
  </si>
  <si>
    <t>REHABILITACION DE TECHADO DE USOS MULTIPLES EN LA ESCUELA PRIMARIA PROFESOR ISIDORO MEZA C.C.T. 12DPR2292U, EN LA LOCALIDAD DE EL CORTIJO, MUNICIPIO DE AYUTLA DE LOS LIBRES GUERRERO.</t>
  </si>
  <si>
    <t>REHABILITACION DEL SISTEMA DE AGUA ENTUBADA EN LA LOCALIDAD DE LA SIDRA, MUNICIPIO DE AYUTLA DE LOS LIBRES, GUERRERO.</t>
  </si>
  <si>
    <t>CONSTRUCCION DE CARCAMO PARA AGUA POTABLE (PIR) POR SISTEMA DE BOMBEO CON PANELES SOLARES, EN LA LOCALIDAD DE ZEMPAZULCO, MUNICIPIO DE AYUTLA DE LOS LIBRES, GUERRERO.</t>
  </si>
  <si>
    <t>AMPLIACION DE LA RED DE AGUA ENTUBADA EN LA CALLE PRINCIPAL, EN LA LOCALIDAD DE LA HACIENDITA,  MUNICIPIO DE AYUTLA DE LOS LIBRES, GUERRERO.</t>
  </si>
  <si>
    <t>AMPLIACION DE SISTEMA DE AGUA ENTUBADA EN LA LOCALIDAD DE EL MEZON, MUNICIPIO DE AYUTLA DE LOS LIBRES, GUERRERO.</t>
  </si>
  <si>
    <t>CONSTRUCCION DE POZO PROFUNDO DE AGUA ENTUBADA PIR POR SISTEMA DE BOMBEO, EN LA LOCALIDAD DE LA AZOZUCA, MUNICIPIO DE AYUTLA DE LOS LIBRES, GUERRERO.</t>
  </si>
  <si>
    <t>REHABILITACION DE CAPTACION DE AGUA POTABLE EN LA LOCALIDAD DE APANTLA, MUNICIPIO DE AYUTLA DE LOS LIBRES, GUERRERO.</t>
  </si>
  <si>
    <t>CONSTRUCCION DE POZO ARTESIANO EN LA LOCALIDAD EL TORITO, MUNICIPIO DE AYUTLA DE LOS LIBRES, GUERRERO.</t>
  </si>
  <si>
    <t>CONSTRUCCION DE RED DE AGUA ENTUBADA PIR EN LA LOCALIDAD DE TEPANGO, MUNICIPIO DE AYUTLA DE LOS LIBRES, GUERRERO.</t>
  </si>
  <si>
    <t>CONSTRUCCION DE TANQUE ELEVADO ALMACENAMIENTO DE AGUA POTABLE EN LA LOCALIDAD DE LA ESPERANZA, MUNICIPIO DE AYUTLA DE LOS LIBRES, GUERRERO.</t>
  </si>
  <si>
    <t>AMPLIACION DE LA RED DE AGUA ENTUBADA EN LA COLONIA LOS MANGOS, LOCALIDAD AYUTLA DE LOS LIBRES, MUNICIPIO DE AYUTLA DE LOS LIBRES, GUERRERO.</t>
  </si>
  <si>
    <t>CONSTRUCCION DE TANQUE PUBLICO DE AGUA POTABLE EN LA LOCALIDAD DE PALMA SOLA, MUNICIPIO DE AYUTLA DE LOS LIBRES, GUERRERO.</t>
  </si>
  <si>
    <t>CONSTRUCCION DE POZO ARTESIANO, EN LA COLONIA JUSTICIA AGRARIA, MUNICIPIO DE AYUTLA DE LOS LIBRES, GUERRERO.</t>
  </si>
  <si>
    <t>CONSTRUCCION DE POZO ARTESIANO, EN LA LOCALIDAD DE CERRO GORDO VIEJO, MUNICIPIO DE AYUTLA DE LOS LIBRES, GRO.</t>
  </si>
  <si>
    <t>REHABILITACION DE DRENAJE SANITARIO EN LA CALLE IGNACIO MANUEL ALTAMIRADO, COLONIA CRUZ ALTA EN LA LOCALIDAD DE AYUTLA DE LOS LIBRES, MUNICIPIO DE AYUTLA DE LOS LIBRES, GUERRERO.</t>
  </si>
  <si>
    <t>COSTRUCCION DE CANALIZACION DE MARGENES EN LA COLONIA SAN JOSE, LOCALIDAD DE AYUTLA DE LOS LIBRES, MUNICIPIO DE AYUTLA DE LOS LIBRES GUERRERO.</t>
  </si>
  <si>
    <t>REHABILITACION DE RED DE DRENAJE SANITARIO PIR EN LA LOCALIDAD DE COTZALZIN, MUNICIPIO DE AYUTLA DE LOS LIBRES, GUERRERO.</t>
  </si>
  <si>
    <t>COSTRUCCION DE CANALIZACION EN LA LOCALIDAD DE EL PROGRESO, MUNICIPIO DE AYUTLA DE LOS LIBRES, GUERRERO.</t>
  </si>
  <si>
    <t>CONSTRUCCION DE RED DE DRENAJE SANITARIO (PIR) EN LA CALLE AVENIDA BICENTENARIO EN LA LOCALIDAD SIGLO XXI, MUNICIPIO DE AYUTLA DE LOS LIBRES GUERRERO.</t>
  </si>
  <si>
    <t>AMPLIACION DE RED DE DRENAJE SANITARIO (PIR) EN CALLES DE FRACCIONAMIENTO LAS AMERICAS EN COLONIA BARRIO DE SAN FELIPE LOCALIDAD DE AYUTLA DE LOS LIBRES MUNICIPIO DE AYUTLA DE LOS LIBRES GUERRERO.</t>
  </si>
  <si>
    <t>REHABILITACION DE RED DE DRENAJE SANITARIO PIR QUE CONDUCE AL CAMPO DE FUTBOL EN LA LOCALIDAD DE TONALA, MUNICIPIO DE AYUTLA DE LOS LIBRES, GUERRERO.</t>
  </si>
  <si>
    <t>REHABILITACION DE RED DE DRENAJE SANITARIO PIR QUE CONDUCE A LA PLANTA TRATADORA DE AGUAS RESIDUALES EN LA LOCALIDAD DE TONALA, MUNICIPIO DE AYUTLA DE LOS LIBRES, GUERRERO.</t>
  </si>
  <si>
    <t>REHABILITACION DE RED DE DRENAJE SANITARIO EN LA CALLE 1RO DE MARZO, COLONIA ISRAEL NOGUEDA OTERO, LOCALIDAD DE AYUTLA DE LOS LIBRES, MUNICIPIO DE AYUTLA DE LOS LIBRES, GUERRERO.</t>
  </si>
  <si>
    <t>CONSTRUCCION DE PAVIMENTACION CON CONCRETO HIDRAULICO EN LA CALLE VICENTE GUERRERO, EN LA LOCALIDAD DE TUTEPEC, MUNICIPIO DE AYUTLA DE LOS LIBRES, GUERRERO.</t>
  </si>
  <si>
    <t>CONSTRUCCION DE PAVIMENTO CON CONCRETO HIDRAULICO EN LA CALLE QUE CONDUCE AL AUDITORIO MUNICIPAL HACIA LA ESCUELA PRIMARIA EN LA LOCALIDAD DE TLALAPA, MUNICIPIO DE AYUTLA DE LOS LIBRES, GUERRERO.</t>
  </si>
  <si>
    <t>CONSTRUCCION DE PAVIMENTO CON CONCRETO HIDRAULICO EN LA CALLE NIÑOS HEROES EN LA LOCALIDAD DE BARRANCA DE GUADALUPE, MUNICIPIO DE AYUTLA DE LOS LIBRES, GUERRERO.</t>
  </si>
  <si>
    <t>CONSTRUCCION DE PAVIMENTO CON CONCRETO HIDRAULICO EN LA CALLE PRINCIPAL EN LA LOCALIDAD DE RANCHO NUEVO, MUNICIPIO DE AYUTLA DE LOS LIBRES, GUERRERO.</t>
  </si>
  <si>
    <t>CONSTRUCCION DE PAVIMENTO CON CONCRETO HIDRAHULICO EN LA CALLE 5 DE MAYO EN LA COLONIA CENTRO EN LA LOCALIDAD DE AYUTLA DE LOS LIBRES, MUNICIPIO DE AYUTLA DE LOS LIBRES, GUERRERO.</t>
  </si>
  <si>
    <t>CONSTRUCCION DE PAVIMENTO CON CONCRETO HIDRAULICO EN LA CALLE EL JICARITO EN LA LOCALIDAD DE EL ZAPOTE, MUNICIPIO DE AYUTLA DE LOS LIBRES, GUERRERO.</t>
  </si>
  <si>
    <t>CONSTRUCCION DE PAVIMENTO CON CONCRETO HIDRAULICO EN LA CALLE LA LOMITA EN LA LOCALIDAD DE EL CAPULIN, MUNICIPIO DE AYUTLA DE LOS LIBRES, GUERRERO.</t>
  </si>
  <si>
    <t>REHABILITACION DE MERCADO PUBLICO MUNICIPAL EN LA LOCALIDAD DE AYUTLA DE LOS LIBRES, MUNICIPIO DE AYUTLA DE LOS LIBRES, GUERRERO.</t>
  </si>
  <si>
    <t>CONSTRUCCION DE CENTRO COMUNITARIO EN LA COLONIA NEZAHUALCOYOTL, EN LA LOCALIDAD DE AYUTLA DE LOS LIBRES, MUNICIPIO DE AYUTLA DE LOS LIBRES, GUERRERO.</t>
  </si>
  <si>
    <t>CONSTRUCCION DE PAVIMENTO CON CONCRETO HIDRAULICO EN LA CALLE FLORENCIO VILLAREAL EN LA COLONIA PLAN DE AYUTLA, EN LA LOCALIDAD DE AYUTLA DE LOS LIBRES, MUNICIPIO DE AYUTLA DE LOS LIBRES, GUERRERO.</t>
  </si>
  <si>
    <t>CONSTRUCCION DE PAVIMENTO CON CONCRETO HIDRAULICO EN LA CALLE 13 DE SEPTIEMBRE EN LA COLONIA COLOSIO, EN LA LOCALIDAD DE AYUTLA DE LOS LIBRES, MUNICIPIO DE AYUTLA DE LOS LIBRES, GUERRERO.</t>
  </si>
  <si>
    <t>CONSTRUCCION DE PAVIMENTO CON CONCRETO HIDRAULICO EN CALLE PRINCIPAL SALIDA A TONALA, EN LA LOCALIDAD DE EL VANO, MUNICIPIO DE AYUTLA DE LOS LIBRES, GUERRERO.</t>
  </si>
  <si>
    <t>CONSTRUCCION DE TECHADO EN BIENES PUBLICOS EN LA LOCALIDAD DE EL SALTO, MUNICIPIO DE AYUTLA DE LOS LIBRES, GUERRERO.</t>
  </si>
  <si>
    <t>CONSTRUCCION DE PAVIMENTO CON CONCRETO HIDRAULICO EN LA CALLE 21 DE MARZO, EN LA LOCALIDAD UNIDAD HABITACIONAL MAGISTERIAL, MUNICIPIO DE AYUTLA DE LOS LIBRES, GUERRERO.</t>
  </si>
  <si>
    <t>CONSTRUCCION DE PAVIMENTO CON CONCRETO HIDRAULICO EN LA CALLE RUMBO A LA IGLESIA DE LA COLONIA CENTRO EN LA LOCALIDAD DE LOS TEPETATES, MUNICIPIO DE AYUTLA DE LOS LIBRES, GUERRERO.</t>
  </si>
  <si>
    <t>CONSTRUCCION DE CAMINO SACA COSECHA EN LA LOCALIDAD DE EL PROGRESO, MUNICIPIO DE AYUTLA DE LOS LIBRES GUERRERO.</t>
  </si>
  <si>
    <t>CONSTRUCCION DE CENTRO DE DESARROLLO COMUNITARIO EN LA LOCALIDAD DEL RINCON, MUNICIPIO DE AYUTLA DE LOS LIBRES, GUERRERO.</t>
  </si>
  <si>
    <t>CONSTRUCCION DE PUENTE PEATONAL Y VEHICULAR PIR EN LA CALLE LEONEL GUTIERREZ ANDRACA COLONIA ADULFO MATILDE RAMOS LOCALIDAD AYUTLA DE LOS LIBRES, MUNICIPIO DE AYUTLA DE LOS LIBRES, GUERRERO.</t>
  </si>
  <si>
    <t>REHABILITACION DE CENTRO CULTURAL Y/O ARTISTICO EN LA COLONIA CENTRO, LOCALIDAD DE AYUTLA DE LOS LIBRES, MUNICIPIO DE AYUTLA DE LOS LIBRES, GUERRERO.</t>
  </si>
  <si>
    <t>CONSTRUCCION DE CENTRO DE DESARROLLO COMUNITARIO EN LA COLONIA VICENTE GUERRERO, LOCALIDAD DE AYUTLA DE LOS LIBRES, MUNICIPIO DE AYUTLA DE LOS LIBRES, GUERRERO.</t>
  </si>
  <si>
    <t>CONSTRUCCION PAVIMENTACION CON CONCRETO HIDRAULICO EN LA CALLE RUMBO AL PREESCOLAR EN LA LOCALIDAD DE BARRANCA TECOANI, MUNICIPIO DE AYUTLA DE LOS LIBRES, GUERRERO.</t>
  </si>
  <si>
    <t>CONSTRUCCION PAVIMENTO CON CONCRETO HIDRAULICO EN LA CALLE VALLE DE VERACA EN LA LOCALIDAD DE MONTE SINAI, MUNICIPIO DE AYUTLA DE LOS LIBRES, GUERRERO.</t>
  </si>
  <si>
    <t>REHABILITACION DE CAMINOS SACA COSECHAS EN LA LOCALIDAD DE EL MESON, MUNICIPIO DE AYUTLA DE LOS LIBRES, GUERRERO.</t>
  </si>
  <si>
    <t>CONSTRUCCION DE PAVIMENTACION CON CONCRETO HIDRAULICO EN LA CALLE PIGMENIO ORTIZ EN LA LOCALIDAD DE EL VALLE, MUNICIPIO DE AYUTLA DE LOS LIBRES, GUERRERO.</t>
  </si>
  <si>
    <t>CONSTRUCCION DE PAVIMENTACION CON CONCRETO HIDRAULICO EN LA CALLE DE LA COMISARIA EN LA LOCALIDAD DE CAMALOTE 1, MUNICIPIO DE AYUTLA DE LOS LIBRES, GUERRERO.</t>
  </si>
  <si>
    <t>CONSTRUCCION DE CENTRO DE DESARROLLO COMUNITARIO EN LA COLONIA AMPLIACION VICENTE GUERRERO LOCALIDAD DE AYUTLA DE LOS LIBRES, MUNICIPIO DE AYUTLA DE LOS LIBRES, GUERRERO.</t>
  </si>
  <si>
    <t>CONSTRUCCION DE PUENTE PEATONAL Y VEHICULAR (PIR) EN LA LOCALIDAD DE EL TIMBRE, MUNICIPIO DE AYUTLA DE LOS LIBRES GUERRERO.</t>
  </si>
  <si>
    <t>CONSTRUCCION DE PAVIMENTACION CON CONCRETO HIDRAULICO EN LA CALLE RUMBO AL PANTEON EN LA LOCALIDAD DE SAN MIGUEL, MUNICIPIO DE AYUTLA DE LOS LIBRES, GUERRERO.</t>
  </si>
  <si>
    <t>CONSTRUCCION DE PAVIMENTACION CON CONCRETO HIDRAULICO EN LA CALLE RUMBO AL JARDIN DE NIÑOS JOSE MARIA MORELOS Y PAVON C.C.T. 12KJN1251G LOCALIDAD DE PLAN DE BAJIO, MUNICIPIO DE AYUTLA DE LOS LIBRES, GRO.</t>
  </si>
  <si>
    <t>CONSTRUCCION DE PAVIMENTACION CON CONCRETO HIDRAULICO EN LA CALLE QUE CONDUCE A LA TELESECUNDARIA, EN LA LOCALIDAD DE ATOCUTLA, MUNICIPIO DE AYUTLA DE LOS LIBRES, GUERRERO.</t>
  </si>
  <si>
    <t>CONSTRUCCION DE PAVIMENTACION CON CONCRETO HIDRAULICO EN LA CALLE RUMBO A LA IGLESIA, EN LA LOCALIDAD DE CUADRILLA NUEVA I, MUNICIPIO DE AYUTLA DE LOS LIBRES, GUERRERO.</t>
  </si>
  <si>
    <t>CONSTRUCCION DE PAVIMENTACION CON CONCRETO HIDRAULICO EN LA CALLE RUMBO A LA SALIDA DE APANTLA, EN LA LOCALIDAD DE EL CORTIJO, MUNICIPIO DE AYUTLA DE LOS LIBRES, GUERRERO.</t>
  </si>
  <si>
    <t>CONSTRUCCION DE CAMINO RURAL CARRETERA FEDERAL A LA COLONIA LA LIBERTAD EN LA LOCALIDAD DE LA UNION, MUNICIPIO DE AYUTLA DE LOS LIBRES, GUERRERO.</t>
  </si>
  <si>
    <t>CONSTRUCCION DE PAVIMENTACION CON CONCRETO HIDRAULICO EN LA CALLE PRINCIPAL DE LA COLONIA TIERRA BLANCA, EN LA LOCALIDAD DE EL REFUGIO, MUNICIPIO DE AYUTLA DE LOS LIBRES, GUERRERO.</t>
  </si>
  <si>
    <t>CONSTRUCCION DE PAVIMENTACION CON CONCRETO HIDRAULICO EN LA CALLE NEZAHUALCOYOTL Y MELCHOR OCAMPO COLONIA LA VILLA EN LA LOCALIDAD DE AYUTLA DE LOS LIBRES, MUNICIPIO DE AYUTLA DE LOS LIBRES, GUERRERO.</t>
  </si>
  <si>
    <t>APERTURA DE CAMINO RURAL, DE PORTEZUELO A LOS AMATES PRIMERA ETAPA, MUNICIPIO DE AYUTLA DE LOS LIBRES, GUERRERO.</t>
  </si>
  <si>
    <t>CONSTRUCCION DE PAVIMENTACION CON CONCRETO HIDRAULICO EN LA CALLE PLUTARCO ELIAS CALLES Y ANDADOR PORFIRIO DIAZ EN LA COLONIA REFORMA, LOCALIDAD DE AYUTLA DE LOS LIBRES, MUNICIPIO DE AYUTLA DE LOS LIBRES, GUERRERO.</t>
  </si>
  <si>
    <t>CONSTRUCCION DE MURO DE CONTENCION EN LA CALLE PRINCIPAL EN LA LOCALIDAD DE EL SAUCE, MUNICIPIO DE AYUTLA DE LOS LIBRES, GUERRERO.</t>
  </si>
  <si>
    <t>CONSTRUCCION DE CENTRO CULTURAL Y/O ARTISTICO EN LA LOCALIDAD DE TECRUZ, MUNICIPIO DE AYUTLA DE LOS LIBRES, GUERRERO.</t>
  </si>
  <si>
    <t>CONSTRUCCION DE PAVIMENTO CON CONCRETO HIDRAULICO, EN LA CALLE PRINCIPAL EN LA LOCALIDAD DE EL ROSARIO, MUNICIPIO DE AYUTLA DE LOS LIBRES, GUERRERO.</t>
  </si>
  <si>
    <t>CONSTRUCCION DE MURO DE CONTENCION EN ESPACIO PUBLICO MULTIDEPORTIVO EN LA COLONIA YOPITZINGO MUNICIPIO DE AYUTLA DE LOS LIBRES, GUERRERO.</t>
  </si>
  <si>
    <t>AMPLIACION DE ESPACIO PUBLICO MULTIDEPORTIVO EN LA LOCALIDAD DE LA UNIFICADA, MUNICIPIO DE AYUTLA DE LOS LIBRES, GUERRERO.</t>
  </si>
  <si>
    <t>CONSTRUCCION DE PAVIMENTO CON CONCRETO HIDRAULICO EN LA CALLE BENITO JUAREZ EN LA LOCALIDAD DE MEZON CHICO, MUNICIPIO DE AYUTLA DE LOS LIBRES, GUERRERO.</t>
  </si>
  <si>
    <t>CONSTRUCCION DE PUENTE PEATONAL Y VEHICULAR PIR EN LA CALLE GUADALUPE VICTORIA, COLONIA NUEVA REVOLUCION EN LA LOCALIDAD DE AYUTLA DE LOS LIBRES, MUNICIPIO DE AYUTLA DE LOS LIBRES, GUERRERO.</t>
  </si>
  <si>
    <t>CONSTRUCCION DE PAVIMENTO CON CONCRETO HIDRAULICO EN LA CALLE LOS AMELES, COLONIA VICENTE GUERRERO EN LA LOCALIDAD DE COLOTEPEC, MUNICIPIO DE AYUTLA DE LOS LIBRES, GUERRERO.</t>
  </si>
  <si>
    <t>CONSTRUCCION DE MURO DE CONTENCION EN LA CALLE PRINCIPAL EN LA LOCALIDAD DE TLACHIMALA, MUNICIPIO DE AYUTLA DE LOS LIBRES, GRO.</t>
  </si>
  <si>
    <t>CONSTRUCCION DE TECHADO EN BIENES PUBLICOS EN LA COLONIA SAN VALENTIN EN LA LOCALIDAD DE AYUTLA DE LOS LIBRES, MUNICIPIO DE AYUTLA DE LOS LIBRES, GUERRERO.</t>
  </si>
  <si>
    <t>CONSTRUCCION DE MURO DE CONTENCION EN LA CALLE ZARAGOZA DE LA COLONIA INDUSTRIAL EN LA LOCALIDAD DE AYUTLA DE LOS LIBRES, MUNICIPIO DE AYUTLA DE LOS LIBRES GUERRERO.</t>
  </si>
  <si>
    <t>CONSTRUCCION DE ANDADOR URBANO Y/O ESCALINATA CON CONTRETO HIDRAULICO EN LA COLONIA PIEDRA DEL ZOPILOTE, EN LA LOCALIDAD DE AYUTLA DE LOS LIBRES, MUNICIPIO DE AYUTLA DE LOS LIBRES GUERRERO.</t>
  </si>
  <si>
    <t>CONSTRUCCION DE PAVIMENTO CON CONCRETO HIDRAULICO EN LA CALLE DE ACCESO A LA ESCUELA PRIMARIA BENITO JUAREZ, LOCALIDAD DE YERBA SANTA, MUNICIPIO DE AYUTLA DE LOS LIBRES, GUERRERO.</t>
  </si>
  <si>
    <t>CONSTRUCCION DE PAVIMENTO CON CONCRETO HIDRAULICO EN LA CALLE FRANCISCO I MADERO, EN LA COLONIA 30 DE MAYO EN LA LOCALIDAD DE COLOTEPEC, MUNICIPIO DE AYUTLA DE LOS LIBRES, GUERRERO.</t>
  </si>
  <si>
    <t>CONSTRUCCION DE TECHADO EN BIENES PUBLICOS, EN LA LOCALIDAD DE CARABALI GRANDE, MUNICIPIO DE AYUTLA DE LOS LIBRES, GUERRERO.</t>
  </si>
  <si>
    <t>CONSTRUCCION DE ANDADOR EN LA CALLE PRINCIPAL RUMO A LA ESCUELA PRIMARIA NIÑOS HEROES EN LA LOCALIDAD DE CRUCERO DEL ZAPOTE, MUNICIPIO DE AYUTLA DE LOS LIBRES, GUERRERO.</t>
  </si>
  <si>
    <t>REHABILITACION DE CANCHA DE FUTBOL 7 EN LA UNIDAD DEPORTIVA EN LA LOCALIDAD DE AYUTLA DE LOS LIBRES, MUNICIPIO DE AYUTLA DE LOS LIBRES, GUERRERO.</t>
  </si>
  <si>
    <t>REHABILITACION DE CALLES CON CONCRETO HIDRAULICO Y ASFALTICO EN LA LOCALIDAD DE AYUTLA DE LOS LIBRES, MUNICIPIO DE AYUTLA DE LOS LIBRES, GUERRERO.</t>
  </si>
  <si>
    <t>CONSTRUCCION DE CENTRO DE DESARROLLO COMUNITARIO, EN LA LOCALIDAD DE CUANACAZAPA, MUNICIPIO DE AYUTLA DE LOS LIBRES, GUERRERO.</t>
  </si>
  <si>
    <t>CONSTRUCCION DE PAVIMENTACION CON CONCRETO HIDRAULICO EN LA AV. LA PAROTA, LOCALIDAD DE LAS CRUCES, MUNICIPIO DE AYUTLA DE LOS LIBRES, GUERRERO.</t>
  </si>
  <si>
    <t>CONSTRUCCION DE PAVIMENTO CON CONCRETO HIDRAHULICO EN LA CALLE SIN NOMBRE QUE CONDUCE HACIA EL CANAL EN LA COLONIA LAZARO CARDENAS,  MUNICIPIO DE AYUTLA DE LOS LIBRES, GUERRERO.</t>
  </si>
  <si>
    <t>AMPLIACION DE LA RED DE ENERGIA ELECTRICA PIR EN LA LOCALIDAD DE EL GUINEO, MUNICIPIO DE AYUTLA DE LOS LIBRES, GUERRERO.</t>
  </si>
  <si>
    <t>AMPLIACION DE LA RED DE ENERGIA ELECTRICA EN LA LOCALIDAD DE TECOMULAPA, MUNICIPIO DE AYUTLA DE LOS LIBRES, GUERRERO.</t>
  </si>
  <si>
    <t>AMPLIACION DE LA RED DE ENERGIA ELECTRICA EN LA COLONIA PIEDRA DEL ZORRO, EN LA LOCALIDAD DE AYUTLA DE LOS LIBRES, MUNICIPIO DE AYUTLA DE LOS LIBRES, GUERRERO.</t>
  </si>
  <si>
    <t>AMPLIACION DE LA RED DE ENERGIA ELECTRICA DE CALLE MIGUEL HIDALGO Y CALLE DOCTOR HOMERO LORENZO RIOS EN LA COLONIA INDEPENDENCIA EN LA LOCALIDAD DE AYUTLA DE LOS LIBRES, MUNICIPIO DE AYUTLA DE LOS LIBRES, GUERRERO.</t>
  </si>
  <si>
    <t>EQUIPAMIENTO DE ELECTRIFICACION NO CONVECIONAL (SISTEMA DE ENERGIA EOLICA AEROGENERADORES, ENERGIA SOLAR, PANELES, ENERGIA SOLAR, FOTOVOLTAICO,ENERGIA SOLAR TERMICO) PIR EN LA LOCALIDAD DE COXCATLAN CANDELARIA, MUNICIPIO DE AYUTLA DE LOS LIBRES, GRO.</t>
  </si>
  <si>
    <t>EQUIPAMIENTO DE ELECTRIFICACION NO CONVECIONAL DE ENERGIA SOLAR CON PANELES SOLARES PIR, EN LA LOCALIDAD DE EL TEHUAJE, MUNICIPIO DE AYUTLA DE LOS LIBRES, GUERRERO.</t>
  </si>
  <si>
    <t>EQUIPAMIENTO DE ELECTRIFICACION NO CONVECIONAL DE ENERGIA SOLAR CON PANELES SOLARES PIR, EN LA LOCALIDAD DE ZACATULA, MUNICIPIO DE AYUTLA DE LOS LIBRES, GUERRERO.</t>
  </si>
  <si>
    <t>AMPLIACION DE RED DE ENERGIA ELECTRICA EN LA COLONIA FRACCIONAMIENTO JARDINES, LOCALIDAD AYUTLA DE LOS LIBRES, MUNICIPIO DE AYUTLA DE LOS LIBRES, GUERRERO.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</si>
</sst>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00_);_([$€]* \(#,##0.00\);_([$€]* &quot;-&quot;??_);_(@_)"/>
    <numFmt numFmtId="165" formatCode="_ * #,##0.00_ ;_ * \-#,##0.00_ ;_ * &quot;-&quot;??_ ;_ @_ "/>
    <numFmt numFmtId="166" formatCode="_-* #,##0.00\ _€_-;\-* #,##0.00\ _€_-;_-* &quot;-&quot;??\ _€_-;_-@_-"/>
    <numFmt numFmtId="167" formatCode="_-* #,##0.00\ _P_t_s_-;\-* #,##0.00\ _P_t_s_-;_-* &quot;-&quot;??\ _P_t_s_-;_-@_-"/>
  </numFmts>
  <fonts count="33" x14ac:knownFonts="1">
    <font>
      <sz val="10"/>
      <name val="Arial"/>
    </font>
    <font>
      <sz val="11"/>
      <color theme="1"/>
      <name val="Calibri"/>
      <family val="2"/>
      <scheme val="minor"/>
    </font>
    <font>
      <sz val="8"/>
      <name val="Arial Narrow"/>
      <family val="2"/>
    </font>
    <font>
      <b/>
      <sz val="8"/>
      <name val="Arial Narrow"/>
      <family val="2"/>
    </font>
    <font>
      <sz val="8"/>
      <color indexed="10"/>
      <name val="Arial Narrow"/>
      <family val="2"/>
    </font>
    <font>
      <sz val="10"/>
      <name val="Arial"/>
      <family val="2"/>
    </font>
    <font>
      <sz val="11"/>
      <color indexed="8"/>
      <name val="Calibri"/>
      <family val="2"/>
    </font>
    <font>
      <sz val="9"/>
      <name val="Arial"/>
      <family val="2"/>
    </font>
    <font>
      <sz val="11"/>
      <color rgb="FF000000"/>
      <name val="Calibri"/>
      <family val="2"/>
      <charset val="204"/>
    </font>
    <font>
      <b/>
      <sz val="11"/>
      <name val="Arial Narrow"/>
      <family val="2"/>
    </font>
    <font>
      <sz val="11"/>
      <color indexed="63"/>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u/>
      <sz val="13"/>
      <color theme="10"/>
      <name val="Arial"/>
      <family val="2"/>
    </font>
    <font>
      <sz val="10"/>
      <name val="Arial"/>
      <family val="2"/>
    </font>
    <font>
      <i/>
      <sz val="8"/>
      <name val="Arial Narrow"/>
      <family val="2"/>
    </font>
    <font>
      <sz val="9"/>
      <name val="Arial Narrow"/>
      <family val="2"/>
    </font>
    <font>
      <b/>
      <sz val="9"/>
      <name val="Arial Narrow"/>
      <family val="2"/>
    </font>
    <font>
      <sz val="8"/>
      <color theme="0"/>
      <name val="Arial Narrow"/>
      <family val="2"/>
    </font>
    <font>
      <b/>
      <sz val="12"/>
      <name val="Arial Narrow"/>
      <family val="2"/>
    </font>
  </fonts>
  <fills count="25">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43">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thin">
        <color indexed="64"/>
      </right>
      <top style="medium">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medium">
        <color indexed="64"/>
      </bottom>
      <diagonal/>
    </border>
    <border>
      <left/>
      <right/>
      <top style="medium">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medium">
        <color indexed="64"/>
      </bottom>
      <diagonal/>
    </border>
    <border>
      <left style="medium">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medium">
        <color indexed="64"/>
      </right>
      <top/>
      <bottom style="thin">
        <color theme="0" tint="-0.14996795556505021"/>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99">
    <xf numFmtId="0" fontId="0" fillId="0" borderId="0"/>
    <xf numFmtId="0" fontId="1" fillId="0" borderId="0"/>
    <xf numFmtId="43" fontId="1"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xf numFmtId="0" fontId="5" fillId="0" borderId="0"/>
    <xf numFmtId="0" fontId="5" fillId="0" borderId="0"/>
    <xf numFmtId="0" fontId="1"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7" fillId="0" borderId="0"/>
    <xf numFmtId="0" fontId="5" fillId="0" borderId="0"/>
    <xf numFmtId="0" fontId="1" fillId="0" borderId="0"/>
    <xf numFmtId="43" fontId="5" fillId="0" borderId="0" applyFont="0" applyFill="0" applyBorder="0" applyAlignment="0" applyProtection="0"/>
    <xf numFmtId="0" fontId="1" fillId="0" borderId="0"/>
    <xf numFmtId="0" fontId="8" fillId="0" borderId="0"/>
    <xf numFmtId="0" fontId="1" fillId="0" borderId="0"/>
    <xf numFmtId="0" fontId="1" fillId="0" borderId="0"/>
    <xf numFmtId="0" fontId="5" fillId="0" borderId="0"/>
    <xf numFmtId="0" fontId="1" fillId="0" borderId="0"/>
    <xf numFmtId="0" fontId="5" fillId="0" borderId="0"/>
    <xf numFmtId="0" fontId="1" fillId="0" borderId="0"/>
    <xf numFmtId="9" fontId="5"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2" fillId="5" borderId="0" applyNumberFormat="0" applyBorder="0" applyAlignment="0" applyProtection="0"/>
    <xf numFmtId="0" fontId="13" fillId="17" borderId="2" applyNumberFormat="0" applyAlignment="0" applyProtection="0"/>
    <xf numFmtId="0" fontId="14" fillId="18" borderId="3" applyNumberFormat="0" applyAlignment="0" applyProtection="0"/>
    <xf numFmtId="0" fontId="15" fillId="0" borderId="4" applyNumberFormat="0" applyFill="0" applyAlignment="0" applyProtection="0"/>
    <xf numFmtId="0" fontId="16" fillId="0" borderId="0" applyNumberFormat="0" applyFill="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2" borderId="0" applyNumberFormat="0" applyBorder="0" applyAlignment="0" applyProtection="0"/>
    <xf numFmtId="0" fontId="17" fillId="8" borderId="2" applyNumberFormat="0" applyAlignment="0" applyProtection="0"/>
    <xf numFmtId="164" fontId="7" fillId="0" borderId="0" applyFont="0" applyFill="0" applyBorder="0" applyAlignment="0" applyProtection="0"/>
    <xf numFmtId="164" fontId="7" fillId="0" borderId="0" applyFont="0" applyFill="0" applyBorder="0" applyAlignment="0" applyProtection="0"/>
    <xf numFmtId="0" fontId="18" fillId="4" borderId="0" applyNumberFormat="0" applyBorder="0" applyAlignment="0" applyProtection="0"/>
    <xf numFmtId="43" fontId="7" fillId="0" borderId="0" applyFont="0" applyFill="0" applyBorder="0" applyAlignment="0" applyProtection="0"/>
    <xf numFmtId="44" fontId="6" fillId="0" borderId="0" applyFont="0" applyFill="0" applyBorder="0" applyAlignment="0" applyProtection="0"/>
    <xf numFmtId="0" fontId="19" fillId="23" borderId="0" applyNumberFormat="0" applyBorder="0" applyAlignment="0" applyProtection="0"/>
    <xf numFmtId="0" fontId="1" fillId="0" borderId="0"/>
    <xf numFmtId="0" fontId="7" fillId="0" borderId="0"/>
    <xf numFmtId="0" fontId="7" fillId="0" borderId="0"/>
    <xf numFmtId="0" fontId="6" fillId="24" borderId="5" applyNumberFormat="0" applyFont="0" applyAlignment="0" applyProtection="0"/>
    <xf numFmtId="0" fontId="20" fillId="17" borderId="6"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16" fillId="0" borderId="9" applyNumberFormat="0" applyFill="0" applyAlignment="0" applyProtection="0"/>
    <xf numFmtId="0" fontId="25" fillId="0" borderId="0" applyNumberFormat="0" applyFill="0" applyBorder="0" applyAlignment="0" applyProtection="0"/>
    <xf numFmtId="0" fontId="20" fillId="0" borderId="10" applyNumberFormat="0" applyFill="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 fillId="0" borderId="0"/>
    <xf numFmtId="0" fontId="26" fillId="0" borderId="0" applyNumberFormat="0" applyFill="0" applyBorder="0" applyAlignment="0" applyProtection="0">
      <alignment vertical="top"/>
      <protection locked="0"/>
    </xf>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1"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6" fillId="24" borderId="5" applyNumberFormat="0" applyFont="0" applyAlignment="0" applyProtection="0"/>
    <xf numFmtId="0" fontId="6" fillId="24" borderId="5" applyNumberFormat="0" applyFont="0" applyAlignment="0" applyProtection="0"/>
    <xf numFmtId="0" fontId="6" fillId="24" borderId="5" applyNumberFormat="0" applyFont="0" applyAlignment="0" applyProtection="0"/>
    <xf numFmtId="0" fontId="6" fillId="24" borderId="5" applyNumberFormat="0" applyFont="0" applyAlignment="0" applyProtection="0"/>
    <xf numFmtId="0" fontId="6" fillId="24" borderId="5" applyNumberFormat="0" applyFont="0" applyAlignment="0" applyProtection="0"/>
    <xf numFmtId="0" fontId="6" fillId="24" borderId="5" applyNumberFormat="0" applyFont="0" applyAlignment="0" applyProtection="0"/>
    <xf numFmtId="0" fontId="6" fillId="24" borderId="5" applyNumberFormat="0" applyFont="0" applyAlignment="0" applyProtection="0"/>
    <xf numFmtId="0" fontId="6" fillId="24" borderId="5" applyNumberFormat="0" applyFont="0" applyAlignment="0" applyProtection="0"/>
    <xf numFmtId="0" fontId="6" fillId="24" borderId="5" applyNumberFormat="0" applyFont="0" applyAlignment="0" applyProtection="0"/>
    <xf numFmtId="0" fontId="6" fillId="24" borderId="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0" fontId="5" fillId="0" borderId="0">
      <alignment wrapText="1"/>
    </xf>
    <xf numFmtId="43" fontId="1" fillId="0" borderId="0" applyFont="0" applyFill="0" applyBorder="0" applyAlignment="0" applyProtection="0"/>
    <xf numFmtId="43" fontId="7" fillId="0" borderId="0" applyFont="0" applyFill="0" applyBorder="0" applyAlignment="0" applyProtection="0"/>
    <xf numFmtId="44" fontId="6" fillId="0" borderId="0" applyFont="0" applyFill="0" applyBorder="0" applyAlignment="0" applyProtection="0"/>
    <xf numFmtId="0" fontId="16" fillId="0" borderId="9"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4" fontId="6" fillId="0" borderId="0" applyFont="0" applyFill="0" applyBorder="0" applyAlignment="0" applyProtection="0"/>
    <xf numFmtId="0" fontId="16" fillId="0" borderId="9"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5" fillId="0" borderId="0"/>
    <xf numFmtId="0" fontId="5" fillId="0" borderId="0"/>
    <xf numFmtId="0" fontId="16" fillId="0" borderId="9" applyNumberFormat="0" applyFill="0" applyAlignment="0" applyProtection="0"/>
    <xf numFmtId="43" fontId="27" fillId="0" borderId="0" applyFont="0" applyFill="0" applyBorder="0" applyAlignment="0" applyProtection="0"/>
  </cellStyleXfs>
  <cellXfs count="72">
    <xf numFmtId="0" fontId="0" fillId="0" borderId="0" xfId="0"/>
    <xf numFmtId="0" fontId="2" fillId="0" borderId="0" xfId="0" applyFont="1"/>
    <xf numFmtId="0" fontId="2" fillId="0" borderId="0" xfId="0" applyFont="1" applyAlignment="1">
      <alignment vertical="top"/>
    </xf>
    <xf numFmtId="4" fontId="2" fillId="0" borderId="0" xfId="0" applyNumberFormat="1" applyFont="1" applyAlignment="1">
      <alignment vertical="top"/>
    </xf>
    <xf numFmtId="0" fontId="2" fillId="0" borderId="0" xfId="0" applyFont="1" applyAlignment="1">
      <alignment vertical="top" wrapText="1"/>
    </xf>
    <xf numFmtId="0" fontId="2" fillId="0" borderId="0" xfId="0" applyFont="1" applyAlignment="1">
      <alignment horizontal="left" vertical="center"/>
    </xf>
    <xf numFmtId="0" fontId="2" fillId="0" borderId="0" xfId="0" applyFont="1" applyAlignment="1">
      <alignment wrapText="1"/>
    </xf>
    <xf numFmtId="4" fontId="2" fillId="0" borderId="0" xfId="0" applyNumberFormat="1" applyFont="1"/>
    <xf numFmtId="0" fontId="2" fillId="0" borderId="1" xfId="0" applyFont="1" applyBorder="1"/>
    <xf numFmtId="0" fontId="2" fillId="0" borderId="0" xfId="0" applyFont="1" applyAlignment="1">
      <alignment vertical="center"/>
    </xf>
    <xf numFmtId="0" fontId="4" fillId="0" borderId="0" xfId="0" applyFont="1" applyAlignment="1">
      <alignment vertical="center"/>
    </xf>
    <xf numFmtId="0" fontId="28" fillId="0" borderId="0" xfId="0" applyFont="1" applyAlignment="1">
      <alignment vertical="top"/>
    </xf>
    <xf numFmtId="4" fontId="3" fillId="0" borderId="13" xfId="0" applyNumberFormat="1" applyFont="1" applyBorder="1" applyAlignment="1">
      <alignment horizontal="right" vertical="center"/>
    </xf>
    <xf numFmtId="4" fontId="3" fillId="0" borderId="14" xfId="0" applyNumberFormat="1" applyFont="1" applyBorder="1" applyAlignment="1">
      <alignment horizontal="right" vertical="center"/>
    </xf>
    <xf numFmtId="4" fontId="2" fillId="0" borderId="13" xfId="0" applyNumberFormat="1" applyFont="1" applyBorder="1" applyAlignment="1">
      <alignment horizontal="right" vertical="center"/>
    </xf>
    <xf numFmtId="4" fontId="2" fillId="0" borderId="14" xfId="0" applyNumberFormat="1" applyFont="1" applyBorder="1" applyAlignment="1">
      <alignment horizontal="right" vertical="center"/>
    </xf>
    <xf numFmtId="4" fontId="2" fillId="0" borderId="15" xfId="0" applyNumberFormat="1" applyFont="1" applyBorder="1" applyAlignment="1">
      <alignment horizontal="right" vertical="center"/>
    </xf>
    <xf numFmtId="4" fontId="3" fillId="0" borderId="16" xfId="0" applyNumberFormat="1" applyFont="1" applyBorder="1" applyAlignment="1">
      <alignment horizontal="righ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0" borderId="19" xfId="0" applyFont="1" applyBorder="1" applyAlignment="1">
      <alignment horizontal="left" vertical="center"/>
    </xf>
    <xf numFmtId="0" fontId="2" fillId="0" borderId="19" xfId="0" applyFont="1" applyBorder="1" applyAlignment="1">
      <alignment horizontal="left" vertical="center"/>
    </xf>
    <xf numFmtId="0" fontId="3" fillId="0" borderId="20" xfId="0" applyFont="1" applyBorder="1" applyAlignment="1">
      <alignment horizontal="left" vertical="center"/>
    </xf>
    <xf numFmtId="0" fontId="3" fillId="2" borderId="21" xfId="0" applyFont="1" applyFill="1" applyBorder="1" applyAlignment="1">
      <alignment vertical="center" wrapText="1"/>
    </xf>
    <xf numFmtId="0" fontId="3" fillId="2" borderId="22" xfId="0" applyFont="1" applyFill="1" applyBorder="1" applyAlignment="1">
      <alignment vertical="center" wrapText="1"/>
    </xf>
    <xf numFmtId="0" fontId="3" fillId="0" borderId="22" xfId="0" applyFont="1" applyBorder="1" applyAlignment="1">
      <alignment horizontal="left" vertical="center" wrapText="1"/>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0" borderId="25" xfId="0" applyFont="1" applyBorder="1" applyAlignment="1">
      <alignment horizontal="left" vertical="center"/>
    </xf>
    <xf numFmtId="0" fontId="2"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wrapText="1"/>
    </xf>
    <xf numFmtId="4" fontId="3" fillId="0" borderId="30" xfId="0" applyNumberFormat="1" applyFont="1" applyBorder="1" applyAlignment="1">
      <alignment horizontal="right" vertical="center"/>
    </xf>
    <xf numFmtId="4" fontId="3" fillId="0" borderId="31" xfId="0" applyNumberFormat="1" applyFont="1" applyBorder="1" applyAlignment="1">
      <alignment horizontal="right" vertical="center"/>
    </xf>
    <xf numFmtId="0" fontId="3" fillId="2" borderId="20" xfId="0" applyFont="1" applyFill="1" applyBorder="1" applyAlignment="1">
      <alignment vertical="center"/>
    </xf>
    <xf numFmtId="0" fontId="3" fillId="2" borderId="26" xfId="0" applyFont="1" applyFill="1" applyBorder="1" applyAlignment="1">
      <alignment vertical="center"/>
    </xf>
    <xf numFmtId="0" fontId="3" fillId="2" borderId="23" xfId="0" applyFont="1" applyFill="1" applyBorder="1" applyAlignment="1">
      <alignment vertical="center" wrapText="1"/>
    </xf>
    <xf numFmtId="0" fontId="2" fillId="0" borderId="22" xfId="0" applyFont="1" applyBorder="1" applyAlignment="1">
      <alignment horizontal="left" vertical="center" wrapText="1"/>
    </xf>
    <xf numFmtId="0" fontId="28" fillId="0" borderId="19" xfId="0" applyFont="1" applyBorder="1" applyAlignment="1">
      <alignment horizontal="left" vertical="center"/>
    </xf>
    <xf numFmtId="0" fontId="28" fillId="0" borderId="25" xfId="0" applyFont="1" applyBorder="1" applyAlignment="1">
      <alignment horizontal="left" vertical="center"/>
    </xf>
    <xf numFmtId="0" fontId="28" fillId="0" borderId="22" xfId="0" applyFont="1" applyBorder="1" applyAlignment="1">
      <alignment horizontal="left" vertical="center" wrapText="1"/>
    </xf>
    <xf numFmtId="4" fontId="28" fillId="0" borderId="13" xfId="0" applyNumberFormat="1" applyFont="1" applyBorder="1" applyAlignment="1">
      <alignment horizontal="right" vertical="center"/>
    </xf>
    <xf numFmtId="4" fontId="28" fillId="0" borderId="14" xfId="0" applyNumberFormat="1" applyFont="1" applyBorder="1" applyAlignment="1">
      <alignment horizontal="right" vertical="center"/>
    </xf>
    <xf numFmtId="0" fontId="29" fillId="2" borderId="32" xfId="0" applyFont="1" applyFill="1" applyBorder="1" applyAlignment="1">
      <alignment vertical="top"/>
    </xf>
    <xf numFmtId="0" fontId="30" fillId="2" borderId="17" xfId="0" applyFont="1" applyFill="1" applyBorder="1" applyAlignment="1">
      <alignment horizontal="left" vertical="center"/>
    </xf>
    <xf numFmtId="0" fontId="29" fillId="2" borderId="17" xfId="0" applyFont="1" applyFill="1" applyBorder="1" applyAlignment="1">
      <alignment vertical="top"/>
    </xf>
    <xf numFmtId="0" fontId="29" fillId="2" borderId="17" xfId="0" applyFont="1" applyFill="1" applyBorder="1" applyAlignment="1">
      <alignment vertical="top" wrapText="1"/>
    </xf>
    <xf numFmtId="4" fontId="30" fillId="2" borderId="33" xfId="0" applyNumberFormat="1" applyFont="1" applyFill="1" applyBorder="1" applyAlignment="1">
      <alignment horizontal="right" vertical="center"/>
    </xf>
    <xf numFmtId="4" fontId="30" fillId="2" borderId="34" xfId="0" applyNumberFormat="1" applyFont="1" applyFill="1" applyBorder="1" applyAlignment="1">
      <alignment horizontal="right" vertical="center"/>
    </xf>
    <xf numFmtId="0" fontId="29" fillId="0" borderId="0" xfId="0" applyFont="1" applyAlignment="1">
      <alignment vertical="top"/>
    </xf>
    <xf numFmtId="0" fontId="31" fillId="0" borderId="0" xfId="0" applyFont="1" applyAlignment="1">
      <alignment vertical="top"/>
    </xf>
    <xf numFmtId="4" fontId="31" fillId="0" borderId="0" xfId="0" applyNumberFormat="1" applyFont="1" applyAlignment="1">
      <alignment vertical="top"/>
    </xf>
    <xf numFmtId="43" fontId="31" fillId="0" borderId="0" xfId="298" applyFont="1" applyAlignment="1">
      <alignment vertical="top"/>
    </xf>
    <xf numFmtId="0" fontId="2" fillId="0" borderId="23" xfId="0" applyFont="1" applyBorder="1" applyAlignment="1">
      <alignment horizontal="left" vertical="center" wrapText="1"/>
    </xf>
    <xf numFmtId="0" fontId="3" fillId="2" borderId="1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37" fontId="9" fillId="2" borderId="35" xfId="2" applyNumberFormat="1" applyFont="1" applyFill="1" applyBorder="1" applyAlignment="1" applyProtection="1">
      <alignment horizontal="right" vertical="center"/>
    </xf>
    <xf numFmtId="37" fontId="9" fillId="2" borderId="36" xfId="2" applyNumberFormat="1" applyFont="1" applyFill="1" applyBorder="1" applyAlignment="1" applyProtection="1">
      <alignment horizontal="right" vertical="center"/>
    </xf>
    <xf numFmtId="37" fontId="9" fillId="2" borderId="41" xfId="2" applyNumberFormat="1" applyFont="1" applyFill="1" applyBorder="1" applyAlignment="1" applyProtection="1">
      <alignment horizontal="right" vertical="center"/>
    </xf>
    <xf numFmtId="37" fontId="32" fillId="2" borderId="37" xfId="2" applyNumberFormat="1" applyFont="1" applyFill="1" applyBorder="1" applyAlignment="1" applyProtection="1">
      <alignment horizontal="center" vertical="center"/>
    </xf>
    <xf numFmtId="37" fontId="32" fillId="2" borderId="0" xfId="2" applyNumberFormat="1" applyFont="1" applyFill="1" applyBorder="1" applyAlignment="1" applyProtection="1">
      <alignment horizontal="center" vertical="center"/>
    </xf>
    <xf numFmtId="37" fontId="32" fillId="2" borderId="38" xfId="2" applyNumberFormat="1" applyFont="1" applyFill="1" applyBorder="1" applyAlignment="1" applyProtection="1">
      <alignment horizontal="center" vertical="center"/>
    </xf>
    <xf numFmtId="37" fontId="32" fillId="2" borderId="39" xfId="2" applyNumberFormat="1" applyFont="1" applyFill="1" applyBorder="1" applyAlignment="1" applyProtection="1">
      <alignment horizontal="center" vertical="center"/>
    </xf>
    <xf numFmtId="37" fontId="32" fillId="2" borderId="40" xfId="2" applyNumberFormat="1" applyFont="1" applyFill="1" applyBorder="1" applyAlignment="1" applyProtection="1">
      <alignment horizontal="center" vertical="center"/>
    </xf>
    <xf numFmtId="37" fontId="32" fillId="2" borderId="42" xfId="2" applyNumberFormat="1" applyFont="1" applyFill="1" applyBorder="1" applyAlignment="1" applyProtection="1">
      <alignment horizontal="center" vertical="center"/>
    </xf>
  </cellXfs>
  <cellStyles count="299">
    <cellStyle name="20% - Énfasis1 2" xfId="31"/>
    <cellStyle name="20% - Énfasis2 2" xfId="32"/>
    <cellStyle name="20% - Énfasis3 2" xfId="33"/>
    <cellStyle name="20% - Énfasis4 2" xfId="34"/>
    <cellStyle name="20% - Énfasis5 2" xfId="35"/>
    <cellStyle name="20% - Énfasis6 2" xfId="36"/>
    <cellStyle name="40% - Énfasis1 2" xfId="37"/>
    <cellStyle name="40% - Énfasis2 2" xfId="38"/>
    <cellStyle name="40% - Énfasis3 2" xfId="39"/>
    <cellStyle name="40% - Énfasis4 2" xfId="40"/>
    <cellStyle name="40% - Énfasis5 2" xfId="41"/>
    <cellStyle name="40% - Énfasis6 2" xfId="42"/>
    <cellStyle name="60% - Énfasis1 2" xfId="43"/>
    <cellStyle name="60% - Énfasis2 2" xfId="44"/>
    <cellStyle name="60% - Énfasis3 2" xfId="45"/>
    <cellStyle name="60% - Énfasis4 2" xfId="46"/>
    <cellStyle name="60% - Énfasis5 2" xfId="47"/>
    <cellStyle name="60% - Énfasis6 2" xfId="48"/>
    <cellStyle name="Buena 2" xfId="49"/>
    <cellStyle name="Cálculo 2" xfId="50"/>
    <cellStyle name="Celda de comprobación 2" xfId="51"/>
    <cellStyle name="Celda vinculada 2" xfId="52"/>
    <cellStyle name="Encabezado 4 2" xfId="53"/>
    <cellStyle name="Énfasis1 2" xfId="54"/>
    <cellStyle name="Énfasis2 2" xfId="55"/>
    <cellStyle name="Énfasis3 2" xfId="56"/>
    <cellStyle name="Énfasis4 2" xfId="57"/>
    <cellStyle name="Énfasis5 2" xfId="58"/>
    <cellStyle name="Énfasis6 2" xfId="59"/>
    <cellStyle name="Entrada 2" xfId="60"/>
    <cellStyle name="Euro" xfId="61"/>
    <cellStyle name="Euro 2" xfId="62"/>
    <cellStyle name="Hipervínculo 2" xfId="86"/>
    <cellStyle name="Incorrecto 2" xfId="63"/>
    <cellStyle name="Millares" xfId="298" builtinId="3"/>
    <cellStyle name="Millares 10" xfId="227"/>
    <cellStyle name="Millares 11" xfId="264"/>
    <cellStyle name="Millares 12" xfId="234"/>
    <cellStyle name="Millares 13" xfId="29"/>
    <cellStyle name="Millares 14" xfId="27"/>
    <cellStyle name="Millares 2" xfId="64"/>
    <cellStyle name="Millares 2 2" xfId="16"/>
    <cellStyle name="Millares 2 2 2" xfId="88"/>
    <cellStyle name="Millares 2 2 2 2" xfId="89"/>
    <cellStyle name="Millares 2 2 2 2 2" xfId="274"/>
    <cellStyle name="Millares 2 2 2 2 3" xfId="244"/>
    <cellStyle name="Millares 2 2 2 3" xfId="273"/>
    <cellStyle name="Millares 2 2 2 4" xfId="243"/>
    <cellStyle name="Millares 2 2 3" xfId="272"/>
    <cellStyle name="Millares 2 2 4" xfId="242"/>
    <cellStyle name="Millares 2 2 5" xfId="87"/>
    <cellStyle name="Millares 2 3" xfId="4"/>
    <cellStyle name="Millares 2 3 2" xfId="90"/>
    <cellStyle name="Millares 2 4" xfId="229"/>
    <cellStyle name="Millares 2 5" xfId="265"/>
    <cellStyle name="Millares 2 6" xfId="235"/>
    <cellStyle name="Millares 3" xfId="80"/>
    <cellStyle name="Millares 3 2" xfId="82"/>
    <cellStyle name="Millares 3 2 2" xfId="269"/>
    <cellStyle name="Millares 3 2 3" xfId="239"/>
    <cellStyle name="Millares 3 3" xfId="268"/>
    <cellStyle name="Millares 3 4" xfId="238"/>
    <cellStyle name="Millares 4" xfId="91"/>
    <cellStyle name="Millares 5" xfId="2"/>
    <cellStyle name="Millares 5 2" xfId="28"/>
    <cellStyle name="Millares 5 2 2" xfId="93"/>
    <cellStyle name="Millares 5 2 2 2" xfId="276"/>
    <cellStyle name="Millares 5 2 2 3" xfId="246"/>
    <cellStyle name="Millares 5 2 3" xfId="275"/>
    <cellStyle name="Millares 5 2 4" xfId="245"/>
    <cellStyle name="Millares 5 2 5" xfId="92"/>
    <cellStyle name="Millares 5 3" xfId="230"/>
    <cellStyle name="Millares 5 3 2" xfId="271"/>
    <cellStyle name="Millares 5 4" xfId="241"/>
    <cellStyle name="Millares 5 5" xfId="84"/>
    <cellStyle name="Millares 6" xfId="94"/>
    <cellStyle name="Millares 6 2" xfId="95"/>
    <cellStyle name="Millares 6 2 2" xfId="278"/>
    <cellStyle name="Millares 6 2 3" xfId="248"/>
    <cellStyle name="Millares 6 3" xfId="277"/>
    <cellStyle name="Millares 6 4" xfId="247"/>
    <cellStyle name="Millares 7" xfId="96"/>
    <cellStyle name="Millares 7 2" xfId="97"/>
    <cellStyle name="Millares 7 2 2" xfId="280"/>
    <cellStyle name="Millares 7 2 3" xfId="250"/>
    <cellStyle name="Millares 7 3" xfId="279"/>
    <cellStyle name="Millares 7 4" xfId="249"/>
    <cellStyle name="Millares 8" xfId="98"/>
    <cellStyle name="Millares 8 2" xfId="281"/>
    <cellStyle name="Millares 8 3" xfId="251"/>
    <cellStyle name="Millares 9" xfId="99"/>
    <cellStyle name="Moneda 2" xfId="65"/>
    <cellStyle name="Moneda 2 2" xfId="10"/>
    <cellStyle name="Moneda 2 2 2" xfId="282"/>
    <cellStyle name="Moneda 2 2 3" xfId="252"/>
    <cellStyle name="Moneda 2 2 4" xfId="100"/>
    <cellStyle name="Moneda 2 3" xfId="266"/>
    <cellStyle name="Moneda 2 4" xfId="236"/>
    <cellStyle name="Moneda 3" xfId="83"/>
    <cellStyle name="Moneda 3 2" xfId="101"/>
    <cellStyle name="Moneda 3 2 2" xfId="102"/>
    <cellStyle name="Moneda 3 2 3" xfId="103"/>
    <cellStyle name="Moneda 3 2 4" xfId="104"/>
    <cellStyle name="Moneda 3 2 5" xfId="283"/>
    <cellStyle name="Moneda 3 2 6" xfId="253"/>
    <cellStyle name="Moneda 3 3" xfId="270"/>
    <cellStyle name="Moneda 3 4" xfId="240"/>
    <cellStyle name="Moneda 4" xfId="105"/>
    <cellStyle name="Moneda 4 2" xfId="284"/>
    <cellStyle name="Moneda 4 3" xfId="254"/>
    <cellStyle name="Moneda 5" xfId="106"/>
    <cellStyle name="Moneda 5 2" xfId="285"/>
    <cellStyle name="Moneda 5 3" xfId="255"/>
    <cellStyle name="Moneda 6" xfId="107"/>
    <cellStyle name="Moneda 6 2" xfId="108"/>
    <cellStyle name="Moneda 6 2 2" xfId="287"/>
    <cellStyle name="Moneda 6 2 3" xfId="257"/>
    <cellStyle name="Moneda 6 3" xfId="286"/>
    <cellStyle name="Moneda 6 4" xfId="256"/>
    <cellStyle name="Moneda 7" xfId="263"/>
    <cellStyle name="Neutral 2" xfId="66"/>
    <cellStyle name="Normal" xfId="0" builtinId="0"/>
    <cellStyle name="Normal 10" xfId="3"/>
    <cellStyle name="Normal 10 2" xfId="85"/>
    <cellStyle name="Normal 10 3" xfId="26"/>
    <cellStyle name="Normal 10 3 2" xfId="109"/>
    <cellStyle name="Normal 10 6" xfId="24"/>
    <cellStyle name="Normal 11" xfId="110"/>
    <cellStyle name="Normal 12" xfId="111"/>
    <cellStyle name="Normal 13" xfId="112"/>
    <cellStyle name="Normal 13 2" xfId="113"/>
    <cellStyle name="Normal 14" xfId="114"/>
    <cellStyle name="Normal 15" xfId="7"/>
    <cellStyle name="Normal 15 2" xfId="23"/>
    <cellStyle name="Normal 16" xfId="115"/>
    <cellStyle name="Normal 16 2" xfId="116"/>
    <cellStyle name="Normal 17" xfId="117"/>
    <cellStyle name="Normal 18" xfId="118"/>
    <cellStyle name="Normal 19" xfId="119"/>
    <cellStyle name="Normal 19 2" xfId="120"/>
    <cellStyle name="Normal 2" xfId="12"/>
    <cellStyle name="Normal 2 13" xfId="121"/>
    <cellStyle name="Normal 2 2" xfId="8"/>
    <cellStyle name="Normal 2 2 2" xfId="30"/>
    <cellStyle name="Normal 2 3" xfId="122"/>
    <cellStyle name="Normal 2 4" xfId="123"/>
    <cellStyle name="Normal 20" xfId="124"/>
    <cellStyle name="Normal 20 2" xfId="125"/>
    <cellStyle name="Normal 21" xfId="126"/>
    <cellStyle name="Normal 21 2" xfId="127"/>
    <cellStyle name="Normal 22" xfId="128"/>
    <cellStyle name="Normal 22 2" xfId="129"/>
    <cellStyle name="Normal 23" xfId="130"/>
    <cellStyle name="Normal 24" xfId="131"/>
    <cellStyle name="Normal 25" xfId="132"/>
    <cellStyle name="Normal 26" xfId="133"/>
    <cellStyle name="Normal 26 2" xfId="134"/>
    <cellStyle name="Normal 27" xfId="135"/>
    <cellStyle name="Normal 27 2" xfId="136"/>
    <cellStyle name="Normal 28" xfId="137"/>
    <cellStyle name="Normal 28 2" xfId="138"/>
    <cellStyle name="Normal 29" xfId="139"/>
    <cellStyle name="Normal 29 2" xfId="140"/>
    <cellStyle name="Normal 3" xfId="13"/>
    <cellStyle name="Normal 3 2" xfId="18"/>
    <cellStyle name="Normal 3 2 2" xfId="141"/>
    <cellStyle name="Normal 3 3" xfId="142"/>
    <cellStyle name="Normal 3 4" xfId="67"/>
    <cellStyle name="Normal 3_TRANSFERENCIAS Y AMPLIACINES JULIO-SEP" xfId="143"/>
    <cellStyle name="Normal 30" xfId="144"/>
    <cellStyle name="Normal 30 2" xfId="145"/>
    <cellStyle name="Normal 31" xfId="146"/>
    <cellStyle name="Normal 31 2" xfId="147"/>
    <cellStyle name="Normal 32" xfId="148"/>
    <cellStyle name="Normal 32 2" xfId="149"/>
    <cellStyle name="Normal 33" xfId="150"/>
    <cellStyle name="Normal 33 2" xfId="151"/>
    <cellStyle name="Normal 34" xfId="152"/>
    <cellStyle name="Normal 34 2" xfId="153"/>
    <cellStyle name="Normal 35" xfId="154"/>
    <cellStyle name="Normal 35 2" xfId="155"/>
    <cellStyle name="Normal 36" xfId="156"/>
    <cellStyle name="Normal 36 2" xfId="157"/>
    <cellStyle name="Normal 37" xfId="158"/>
    <cellStyle name="Normal 37 2" xfId="159"/>
    <cellStyle name="Normal 38" xfId="160"/>
    <cellStyle name="Normal 38 2" xfId="161"/>
    <cellStyle name="Normal 39" xfId="162"/>
    <cellStyle name="Normal 39 2" xfId="163"/>
    <cellStyle name="Normal 4" xfId="14"/>
    <cellStyle name="Normal 4 2" xfId="21"/>
    <cellStyle name="Normal 4 3" xfId="233"/>
    <cellStyle name="Normal 4 4" xfId="68"/>
    <cellStyle name="Normal 40" xfId="164"/>
    <cellStyle name="Normal 40 2" xfId="165"/>
    <cellStyle name="Normal 41" xfId="166"/>
    <cellStyle name="Normal 41 2" xfId="167"/>
    <cellStyle name="Normal 42" xfId="168"/>
    <cellStyle name="Normal 42 2" xfId="169"/>
    <cellStyle name="Normal 43" xfId="170"/>
    <cellStyle name="Normal 43 2" xfId="171"/>
    <cellStyle name="Normal 44" xfId="172"/>
    <cellStyle name="Normal 44 2" xfId="173"/>
    <cellStyle name="Normal 45" xfId="174"/>
    <cellStyle name="Normal 45 2" xfId="175"/>
    <cellStyle name="Normal 46" xfId="176"/>
    <cellStyle name="Normal 46 2" xfId="177"/>
    <cellStyle name="Normal 47" xfId="178"/>
    <cellStyle name="Normal 47 2" xfId="179"/>
    <cellStyle name="Normal 48" xfId="180"/>
    <cellStyle name="Normal 48 2" xfId="181"/>
    <cellStyle name="Normal 48_TRANSFERENCIAS Y AMPLIACINES JULIO-SEP" xfId="182"/>
    <cellStyle name="Normal 49" xfId="183"/>
    <cellStyle name="Normal 49 2" xfId="184"/>
    <cellStyle name="Normal 5" xfId="79"/>
    <cellStyle name="Normal 5 2" xfId="81"/>
    <cellStyle name="Normal 50" xfId="185"/>
    <cellStyle name="Normal 51" xfId="186"/>
    <cellStyle name="Normal 52" xfId="187"/>
    <cellStyle name="Normal 52 2" xfId="188"/>
    <cellStyle name="Normal 53" xfId="189"/>
    <cellStyle name="Normal 53 2" xfId="190"/>
    <cellStyle name="Normal 54" xfId="191"/>
    <cellStyle name="Normal 54 2" xfId="192"/>
    <cellStyle name="Normal 55" xfId="193"/>
    <cellStyle name="Normal 55 2" xfId="194"/>
    <cellStyle name="Normal 56" xfId="195"/>
    <cellStyle name="Normal 56 2" xfId="196"/>
    <cellStyle name="Normal 57" xfId="197"/>
    <cellStyle name="Normal 57 2" xfId="198"/>
    <cellStyle name="Normal 58" xfId="199"/>
    <cellStyle name="Normal 58 2" xfId="200"/>
    <cellStyle name="Normal 59" xfId="201"/>
    <cellStyle name="Normal 6" xfId="202"/>
    <cellStyle name="Normal 6 2" xfId="203"/>
    <cellStyle name="Normal 6 2 2" xfId="204"/>
    <cellStyle name="Normal 6 2 3" xfId="205"/>
    <cellStyle name="Normal 6 2 4" xfId="206"/>
    <cellStyle name="Normal 6 2 5" xfId="207"/>
    <cellStyle name="Normal 6 3" xfId="208"/>
    <cellStyle name="Normal 6 3 2 2" xfId="17"/>
    <cellStyle name="Normal 6 4" xfId="6"/>
    <cellStyle name="Normal 6 4 2" xfId="209"/>
    <cellStyle name="Normal 6 7" xfId="19"/>
    <cellStyle name="Normal 6 8 2" xfId="22"/>
    <cellStyle name="Normal 60" xfId="226"/>
    <cellStyle name="Normal 60 2" xfId="288"/>
    <cellStyle name="Normal 60 3" xfId="261"/>
    <cellStyle name="Normal 61" xfId="228"/>
    <cellStyle name="Normal 61 2" xfId="289"/>
    <cellStyle name="Normal 61 3" xfId="262"/>
    <cellStyle name="Normal 62" xfId="231"/>
    <cellStyle name="Normal 62 2" xfId="232"/>
    <cellStyle name="Normal 63" xfId="290"/>
    <cellStyle name="Normal 63 2" xfId="295"/>
    <cellStyle name="Normal 64" xfId="291"/>
    <cellStyle name="Normal 64 2" xfId="296"/>
    <cellStyle name="Normal 65" xfId="1"/>
    <cellStyle name="Normal 7" xfId="69"/>
    <cellStyle name="Normal 7 2" xfId="9"/>
    <cellStyle name="Normal 7 3 2" xfId="15"/>
    <cellStyle name="Normal 7 4" xfId="20"/>
    <cellStyle name="Normal 8" xfId="210"/>
    <cellStyle name="Normal 9" xfId="211"/>
    <cellStyle name="Normal 9 3" xfId="5"/>
    <cellStyle name="Notas 2" xfId="70"/>
    <cellStyle name="Notas 2 2" xfId="212"/>
    <cellStyle name="Notas 2 2 2" xfId="213"/>
    <cellStyle name="Notas 2 3" xfId="214"/>
    <cellStyle name="Notas 3" xfId="215"/>
    <cellStyle name="Notas 3 2" xfId="216"/>
    <cellStyle name="Notas 4" xfId="217"/>
    <cellStyle name="Notas 4 2" xfId="218"/>
    <cellStyle name="Notas 5" xfId="219"/>
    <cellStyle name="Notas 5 2" xfId="220"/>
    <cellStyle name="Notas 6" xfId="221"/>
    <cellStyle name="Porcentaje 2 2" xfId="25"/>
    <cellStyle name="Porcentual 2" xfId="11"/>
    <cellStyle name="Porcentual 3" xfId="222"/>
    <cellStyle name="Porcentual 3 2" xfId="223"/>
    <cellStyle name="Porcentual 3 3" xfId="224"/>
    <cellStyle name="Porcentual 4" xfId="225"/>
    <cellStyle name="Salida 2" xfId="71"/>
    <cellStyle name="Texto de advertencia 2" xfId="72"/>
    <cellStyle name="Texto explicativo 2" xfId="73"/>
    <cellStyle name="Título 1 2" xfId="74"/>
    <cellStyle name="Título 2 2" xfId="75"/>
    <cellStyle name="Título 3 2" xfId="76"/>
    <cellStyle name="Título 3 2 2" xfId="267"/>
    <cellStyle name="Título 3 2 2 2" xfId="294"/>
    <cellStyle name="Título 3 2 2 3" xfId="259"/>
    <cellStyle name="Título 3 2 2 4" xfId="293"/>
    <cellStyle name="Título 3 2 2 5" xfId="297"/>
    <cellStyle name="Título 3 2 2 6" xfId="258"/>
    <cellStyle name="Título 3 2 2 7" xfId="260"/>
    <cellStyle name="Título 3 2 2 8" xfId="292"/>
    <cellStyle name="Título 3 2 3" xfId="237"/>
    <cellStyle name="Título 4" xfId="77"/>
    <cellStyle name="Total 2" xfId="7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2E2E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66"/>
      <color rgb="FF99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891</xdr:row>
      <xdr:rowOff>133350</xdr:rowOff>
    </xdr:from>
    <xdr:to>
      <xdr:col>10</xdr:col>
      <xdr:colOff>695325</xdr:colOff>
      <xdr:row>899</xdr:row>
      <xdr:rowOff>0</xdr:rowOff>
    </xdr:to>
    <xdr:grpSp>
      <xdr:nvGrpSpPr>
        <xdr:cNvPr id="2" name="Grupo 1">
          <a:extLst>
            <a:ext uri="{FF2B5EF4-FFF2-40B4-BE49-F238E27FC236}">
              <a16:creationId xmlns="" xmlns:a16="http://schemas.microsoft.com/office/drawing/2014/main" id="{10F6722F-224A-4A4C-82D9-76FA51E51EC8}"/>
            </a:ext>
          </a:extLst>
        </xdr:cNvPr>
        <xdr:cNvGrpSpPr/>
      </xdr:nvGrpSpPr>
      <xdr:grpSpPr>
        <a:xfrm>
          <a:off x="0" y="201101325"/>
          <a:ext cx="9820275" cy="1162050"/>
          <a:chOff x="374418" y="11484350"/>
          <a:chExt cx="8745318" cy="1048155"/>
        </a:xfrm>
      </xdr:grpSpPr>
      <xdr:sp macro="" textlink="">
        <xdr:nvSpPr>
          <xdr:cNvPr id="3" name="Text Box 6">
            <a:extLst>
              <a:ext uri="{FF2B5EF4-FFF2-40B4-BE49-F238E27FC236}">
                <a16:creationId xmlns="" xmlns:a16="http://schemas.microsoft.com/office/drawing/2014/main" id="{AE635AFC-435B-1B39-9D4C-1A35A690F472}"/>
              </a:ext>
            </a:extLst>
          </xdr:cNvPr>
          <xdr:cNvSpPr txBox="1">
            <a:spLocks noChangeArrowheads="1"/>
          </xdr:cNvSpPr>
        </xdr:nvSpPr>
        <xdr:spPr bwMode="auto">
          <a:xfrm>
            <a:off x="7117631" y="11512283"/>
            <a:ext cx="2002105" cy="102022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Autorizó</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0"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Ing. Elizabeth Calixto Leyva</a:t>
            </a:r>
          </a:p>
          <a:p>
            <a:pPr algn="ctr"/>
            <a:r>
              <a:rPr lang="es-MX" sz="1000" b="1">
                <a:effectLst/>
                <a:latin typeface="Arial Nova Cond" panose="020B0506020202020204"/>
                <a:ea typeface="+mn-ea"/>
                <a:cs typeface="Arial" panose="020B0604020202020204" pitchFamily="34" charset="0"/>
              </a:rPr>
              <a:t>Coordinadora General con </a:t>
            </a:r>
          </a:p>
          <a:p>
            <a:pPr algn="ctr"/>
            <a:r>
              <a:rPr lang="es-MX" sz="1000" b="1">
                <a:effectLst/>
                <a:latin typeface="Arial Nova Cond" panose="020B0506020202020204"/>
                <a:ea typeface="+mn-ea"/>
                <a:cs typeface="Arial" panose="020B0604020202020204" pitchFamily="34" charset="0"/>
              </a:rPr>
              <a:t>Funciones De Presidenta Municipal</a:t>
            </a:r>
          </a:p>
        </xdr:txBody>
      </xdr:sp>
      <xdr:sp macro="" textlink="">
        <xdr:nvSpPr>
          <xdr:cNvPr id="4" name="Text Box 9">
            <a:extLst>
              <a:ext uri="{FF2B5EF4-FFF2-40B4-BE49-F238E27FC236}">
                <a16:creationId xmlns="" xmlns:a16="http://schemas.microsoft.com/office/drawing/2014/main" id="{826AE81A-4304-89ED-969E-CDBB2163B9E4}"/>
              </a:ext>
            </a:extLst>
          </xdr:cNvPr>
          <xdr:cNvSpPr txBox="1">
            <a:spLocks noChangeArrowheads="1"/>
          </xdr:cNvSpPr>
        </xdr:nvSpPr>
        <xdr:spPr bwMode="auto">
          <a:xfrm>
            <a:off x="4979902" y="11488650"/>
            <a:ext cx="2044258" cy="94475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Vo. Bo.</a:t>
            </a:r>
            <a:endParaRPr kumimoji="0" lang="es-MX" sz="1000" b="0"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0"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C. Jesus Rodriguez Luis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Titular del Órgano Interno de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Control Municipal</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endParaRPr>
          </a:p>
        </xdr:txBody>
      </xdr:sp>
      <xdr:sp macro="" textlink="">
        <xdr:nvSpPr>
          <xdr:cNvPr id="5" name="Text Box 8">
            <a:extLst>
              <a:ext uri="{FF2B5EF4-FFF2-40B4-BE49-F238E27FC236}">
                <a16:creationId xmlns="" xmlns:a16="http://schemas.microsoft.com/office/drawing/2014/main" id="{BE60D214-D531-C7CC-B412-8EB99473B559}"/>
              </a:ext>
            </a:extLst>
          </xdr:cNvPr>
          <xdr:cNvSpPr txBox="1">
            <a:spLocks noChangeArrowheads="1"/>
          </xdr:cNvSpPr>
        </xdr:nvSpPr>
        <xdr:spPr bwMode="auto">
          <a:xfrm>
            <a:off x="374418" y="11493620"/>
            <a:ext cx="2178079" cy="9474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Elaboró:</a:t>
            </a:r>
            <a:endParaRPr kumimoji="0" lang="es-MX" sz="1000" b="0"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________________________</a:t>
            </a:r>
            <a:endParaRPr kumimoji="0" lang="es-MX" sz="1000" b="0"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effectLst/>
                <a:latin typeface="Arial Nova Cond" panose="020B0506020202020204" pitchFamily="34" charset="0"/>
                <a:cs typeface="Arial" panose="020B0604020202020204" pitchFamily="34" charset="0"/>
              </a:rPr>
              <a:t>C. Ricardo</a:t>
            </a:r>
            <a:r>
              <a:rPr lang="es-MX" sz="1000" b="1" baseline="0">
                <a:effectLst/>
                <a:latin typeface="Arial Nova Cond" panose="020B0506020202020204" pitchFamily="34" charset="0"/>
                <a:cs typeface="Arial" panose="020B0604020202020204" pitchFamily="34" charset="0"/>
              </a:rPr>
              <a:t> García Flora</a:t>
            </a:r>
            <a:endParaRPr lang="es-MX" sz="1000" b="1">
              <a:effectLst/>
              <a:latin typeface="Arial Nova Cond" panose="020B0506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Coordinador General con</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 Funciones de Tesorero Municipal</a:t>
            </a:r>
          </a:p>
        </xdr:txBody>
      </xdr:sp>
      <xdr:sp macro="" textlink="">
        <xdr:nvSpPr>
          <xdr:cNvPr id="6" name="Text Box 8">
            <a:extLst>
              <a:ext uri="{FF2B5EF4-FFF2-40B4-BE49-F238E27FC236}">
                <a16:creationId xmlns="" xmlns:a16="http://schemas.microsoft.com/office/drawing/2014/main" id="{47CF6F6C-4DA2-1FA7-949E-12A1681EC1EB}"/>
              </a:ext>
            </a:extLst>
          </xdr:cNvPr>
          <xdr:cNvSpPr txBox="1">
            <a:spLocks noChangeArrowheads="1"/>
          </xdr:cNvSpPr>
        </xdr:nvSpPr>
        <xdr:spPr bwMode="auto">
          <a:xfrm>
            <a:off x="2412037" y="11484350"/>
            <a:ext cx="2534744" cy="104815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Revisó</a:t>
            </a:r>
            <a:endParaRPr kumimoji="0" lang="es-MX" sz="1000" b="0"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0"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Nova Cond" panose="020B0506020202020204" pitchFamily="34" charset="0"/>
                <a:cs typeface="Arial" panose="020B0604020202020204" pitchFamily="34" charset="0"/>
              </a:rPr>
              <a:t>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baseline="0">
                <a:effectLst/>
                <a:latin typeface="Arial Nova Cond" panose="020B0506020202020204" pitchFamily="34" charset="0"/>
                <a:ea typeface="+mn-ea"/>
                <a:cs typeface="Arial" panose="020B0604020202020204" pitchFamily="34" charset="0"/>
              </a:rPr>
              <a:t>C. Inés Gatica Dircio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baseline="0">
                <a:effectLst/>
                <a:latin typeface="Arial Nova Cond" panose="020B0506020202020204" pitchFamily="34" charset="0"/>
                <a:ea typeface="+mn-ea"/>
                <a:cs typeface="Arial" panose="020B0604020202020204" pitchFamily="34" charset="0"/>
              </a:rPr>
              <a:t>Coordinadora General con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baseline="0">
                <a:effectLst/>
                <a:latin typeface="Arial Nova Cond" panose="020B0506020202020204" pitchFamily="34" charset="0"/>
                <a:ea typeface="+mn-ea"/>
                <a:cs typeface="Arial" panose="020B0604020202020204" pitchFamily="34" charset="0"/>
              </a:rPr>
              <a:t>Funciones de Síndica </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893"/>
  <sheetViews>
    <sheetView tabSelected="1" zoomScaleNormal="100" workbookViewId="0">
      <selection activeCell="M5" sqref="M5"/>
    </sheetView>
  </sheetViews>
  <sheetFormatPr baseColWidth="10" defaultColWidth="9.140625" defaultRowHeight="12.75" x14ac:dyDescent="0.2"/>
  <cols>
    <col min="1" max="1" width="0.7109375" style="2" customWidth="1" collapsed="1"/>
    <col min="2" max="4" width="3.7109375" style="2" customWidth="1" collapsed="1"/>
    <col min="5" max="5" width="67.140625" style="4" customWidth="1" collapsed="1"/>
    <col min="6" max="8" width="11.5703125" style="3" customWidth="1" collapsed="1"/>
    <col min="9" max="10" width="11.5703125" style="2" customWidth="1" collapsed="1"/>
    <col min="11" max="11" width="11.7109375" style="2" customWidth="1" collapsed="1"/>
    <col min="12" max="12" width="13.7109375" style="2" customWidth="1" collapsed="1"/>
    <col min="13" max="14" width="9.140625" style="2" collapsed="1"/>
    <col min="15" max="15" width="9.140625" style="2"/>
    <col min="16" max="16384" width="9.140625" style="2" collapsed="1"/>
  </cols>
  <sheetData>
    <row r="1" spans="1:11" s="1" customFormat="1" ht="5.25" customHeight="1" thickBot="1" x14ac:dyDescent="0.3">
      <c r="B1" s="2"/>
      <c r="C1" s="2"/>
      <c r="D1" s="2"/>
      <c r="E1" s="6"/>
      <c r="F1" s="7"/>
      <c r="G1" s="7"/>
      <c r="H1" s="7"/>
    </row>
    <row r="2" spans="1:11" s="9" customFormat="1" ht="18" customHeight="1" x14ac:dyDescent="0.2">
      <c r="B2" s="63" t="s">
        <v>704</v>
      </c>
      <c r="C2" s="64"/>
      <c r="D2" s="64"/>
      <c r="E2" s="64"/>
      <c r="F2" s="64"/>
      <c r="G2" s="64"/>
      <c r="H2" s="64"/>
      <c r="I2" s="64"/>
      <c r="J2" s="64"/>
      <c r="K2" s="65"/>
    </row>
    <row r="3" spans="1:11" s="10" customFormat="1" ht="18" customHeight="1" x14ac:dyDescent="0.2">
      <c r="B3" s="66" t="s">
        <v>489</v>
      </c>
      <c r="C3" s="67"/>
      <c r="D3" s="67"/>
      <c r="E3" s="67"/>
      <c r="F3" s="67"/>
      <c r="G3" s="67"/>
      <c r="H3" s="67"/>
      <c r="I3" s="67"/>
      <c r="J3" s="67"/>
      <c r="K3" s="68"/>
    </row>
    <row r="4" spans="1:11" s="10" customFormat="1" ht="18" customHeight="1" x14ac:dyDescent="0.2">
      <c r="B4" s="66" t="s">
        <v>485</v>
      </c>
      <c r="C4" s="67"/>
      <c r="D4" s="67"/>
      <c r="E4" s="67"/>
      <c r="F4" s="67"/>
      <c r="G4" s="67"/>
      <c r="H4" s="67"/>
      <c r="I4" s="67"/>
      <c r="J4" s="67"/>
      <c r="K4" s="68"/>
    </row>
    <row r="5" spans="1:11" s="10" customFormat="1" ht="18" customHeight="1" x14ac:dyDescent="0.2">
      <c r="B5" s="66" t="s">
        <v>486</v>
      </c>
      <c r="C5" s="67"/>
      <c r="D5" s="67"/>
      <c r="E5" s="67"/>
      <c r="F5" s="67"/>
      <c r="G5" s="67"/>
      <c r="H5" s="67"/>
      <c r="I5" s="67"/>
      <c r="J5" s="67"/>
      <c r="K5" s="68"/>
    </row>
    <row r="6" spans="1:11" s="10" customFormat="1" ht="18" customHeight="1" x14ac:dyDescent="0.2">
      <c r="B6" s="66" t="s">
        <v>705</v>
      </c>
      <c r="C6" s="67"/>
      <c r="D6" s="67"/>
      <c r="E6" s="67"/>
      <c r="F6" s="67"/>
      <c r="G6" s="67"/>
      <c r="H6" s="67"/>
      <c r="I6" s="67"/>
      <c r="J6" s="67"/>
      <c r="K6" s="68"/>
    </row>
    <row r="7" spans="1:11" s="10" customFormat="1" ht="18" customHeight="1" thickBot="1" x14ac:dyDescent="0.25">
      <c r="B7" s="69" t="s">
        <v>487</v>
      </c>
      <c r="C7" s="70"/>
      <c r="D7" s="70"/>
      <c r="E7" s="70"/>
      <c r="F7" s="70"/>
      <c r="G7" s="70"/>
      <c r="H7" s="70"/>
      <c r="I7" s="70"/>
      <c r="J7" s="70"/>
      <c r="K7" s="71"/>
    </row>
    <row r="8" spans="1:11" s="1" customFormat="1" ht="7.5" customHeight="1" thickBot="1" x14ac:dyDescent="0.3">
      <c r="B8" s="2"/>
      <c r="C8" s="2"/>
      <c r="D8" s="2"/>
      <c r="E8" s="4"/>
      <c r="F8" s="2"/>
      <c r="G8" s="2"/>
      <c r="H8" s="2"/>
    </row>
    <row r="9" spans="1:11" s="1" customFormat="1" ht="12.2" customHeight="1" x14ac:dyDescent="0.25">
      <c r="B9" s="18" t="s">
        <v>7</v>
      </c>
      <c r="C9" s="26"/>
      <c r="D9" s="26"/>
      <c r="E9" s="23"/>
      <c r="F9" s="56" t="s">
        <v>5</v>
      </c>
      <c r="G9" s="56"/>
      <c r="H9" s="56"/>
      <c r="I9" s="56"/>
      <c r="J9" s="56"/>
      <c r="K9" s="60" t="s">
        <v>3</v>
      </c>
    </row>
    <row r="10" spans="1:11" s="1" customFormat="1" x14ac:dyDescent="0.25">
      <c r="B10" s="19" t="s">
        <v>9</v>
      </c>
      <c r="C10" s="27"/>
      <c r="D10" s="27"/>
      <c r="E10" s="24"/>
      <c r="F10" s="57" t="s">
        <v>4</v>
      </c>
      <c r="G10" s="57" t="s">
        <v>6</v>
      </c>
      <c r="H10" s="57" t="s">
        <v>0</v>
      </c>
      <c r="I10" s="57" t="s">
        <v>1</v>
      </c>
      <c r="J10" s="57" t="s">
        <v>2</v>
      </c>
      <c r="K10" s="61"/>
    </row>
    <row r="11" spans="1:11" s="1" customFormat="1" x14ac:dyDescent="0.25">
      <c r="B11" s="19" t="s">
        <v>8</v>
      </c>
      <c r="C11" s="27"/>
      <c r="D11" s="27"/>
      <c r="E11" s="24"/>
      <c r="F11" s="58"/>
      <c r="G11" s="58"/>
      <c r="H11" s="58"/>
      <c r="I11" s="58"/>
      <c r="J11" s="58"/>
      <c r="K11" s="61"/>
    </row>
    <row r="12" spans="1:11" s="1" customFormat="1" ht="13.5" thickBot="1" x14ac:dyDescent="0.3">
      <c r="A12" s="8"/>
      <c r="B12" s="36"/>
      <c r="C12" s="37"/>
      <c r="D12" s="37"/>
      <c r="E12" s="38" t="s">
        <v>488</v>
      </c>
      <c r="F12" s="59"/>
      <c r="G12" s="59"/>
      <c r="H12" s="59"/>
      <c r="I12" s="59"/>
      <c r="J12" s="59"/>
      <c r="K12" s="62"/>
    </row>
    <row r="13" spans="1:11" x14ac:dyDescent="0.2">
      <c r="B13" s="31" t="s">
        <v>10</v>
      </c>
      <c r="C13" s="32"/>
      <c r="D13" s="32"/>
      <c r="E13" s="33"/>
      <c r="F13" s="34">
        <f>F14+F21+F26+F41+F47+F60+F63</f>
        <v>95546596.830000013</v>
      </c>
      <c r="G13" s="34">
        <f>G14+G21+G26+G41+G47+G60+G63</f>
        <v>-6204825.370000001</v>
      </c>
      <c r="H13" s="34">
        <f>F13+G13</f>
        <v>89341771.460000008</v>
      </c>
      <c r="I13" s="34">
        <f>I14+I21+I26+I41+I47+I60+I63</f>
        <v>95813363.410000011</v>
      </c>
      <c r="J13" s="34">
        <f>J14+J21+J26+J41+J47+J60+J63</f>
        <v>95813363.410000011</v>
      </c>
      <c r="K13" s="35">
        <f>H13-I13</f>
        <v>-6471591.950000003</v>
      </c>
    </row>
    <row r="14" spans="1:11" x14ac:dyDescent="0.2">
      <c r="B14" s="20"/>
      <c r="C14" s="28" t="s">
        <v>11</v>
      </c>
      <c r="D14" s="28"/>
      <c r="E14" s="25"/>
      <c r="F14" s="12">
        <f>F15+F16+F17+F20</f>
        <v>75430632.719999999</v>
      </c>
      <c r="G14" s="12">
        <f>G15+G16+G17+G20</f>
        <v>-2867178.6099999994</v>
      </c>
      <c r="H14" s="12">
        <f t="shared" ref="H14:H72" si="0">F14+G14</f>
        <v>72563454.109999999</v>
      </c>
      <c r="I14" s="12">
        <f>I15+I16+I17+I20</f>
        <v>72563454.110000014</v>
      </c>
      <c r="J14" s="12">
        <f>J15+J16+J17+J20</f>
        <v>72563454.110000014</v>
      </c>
      <c r="K14" s="13">
        <f t="shared" ref="K14:K67" si="1">H14-I14</f>
        <v>0</v>
      </c>
    </row>
    <row r="15" spans="1:11" x14ac:dyDescent="0.2">
      <c r="B15" s="20"/>
      <c r="C15" s="28"/>
      <c r="D15" s="28" t="s">
        <v>12</v>
      </c>
      <c r="E15" s="25"/>
      <c r="F15" s="12">
        <v>0</v>
      </c>
      <c r="G15" s="12">
        <v>0</v>
      </c>
      <c r="H15" s="12">
        <f t="shared" si="0"/>
        <v>0</v>
      </c>
      <c r="I15" s="12">
        <v>0</v>
      </c>
      <c r="J15" s="12">
        <v>0</v>
      </c>
      <c r="K15" s="13">
        <f t="shared" si="1"/>
        <v>0</v>
      </c>
    </row>
    <row r="16" spans="1:11" x14ac:dyDescent="0.2">
      <c r="B16" s="20"/>
      <c r="C16" s="28"/>
      <c r="D16" s="28" t="s">
        <v>13</v>
      </c>
      <c r="E16" s="25"/>
      <c r="F16" s="12">
        <v>0</v>
      </c>
      <c r="G16" s="12">
        <v>0</v>
      </c>
      <c r="H16" s="12">
        <f t="shared" si="0"/>
        <v>0</v>
      </c>
      <c r="I16" s="12">
        <v>0</v>
      </c>
      <c r="J16" s="12">
        <v>0</v>
      </c>
      <c r="K16" s="13">
        <f t="shared" si="1"/>
        <v>0</v>
      </c>
    </row>
    <row r="17" spans="2:11" x14ac:dyDescent="0.2">
      <c r="B17" s="20"/>
      <c r="C17" s="28"/>
      <c r="D17" s="28" t="s">
        <v>14</v>
      </c>
      <c r="E17" s="25"/>
      <c r="F17" s="12">
        <f>SUM(F18:F19)</f>
        <v>75430632.719999999</v>
      </c>
      <c r="G17" s="12">
        <f t="shared" ref="G17:K17" si="2">SUM(G18:G19)</f>
        <v>-2867178.6099999994</v>
      </c>
      <c r="H17" s="12">
        <f t="shared" si="2"/>
        <v>72563454.109999985</v>
      </c>
      <c r="I17" s="12">
        <f t="shared" si="2"/>
        <v>72563454.110000014</v>
      </c>
      <c r="J17" s="12">
        <f t="shared" si="2"/>
        <v>72563454.110000014</v>
      </c>
      <c r="K17" s="13">
        <f t="shared" si="2"/>
        <v>0</v>
      </c>
    </row>
    <row r="18" spans="2:11" x14ac:dyDescent="0.2">
      <c r="B18" s="21"/>
      <c r="C18" s="29"/>
      <c r="D18" s="29"/>
      <c r="E18" s="39" t="s">
        <v>15</v>
      </c>
      <c r="F18" s="14">
        <v>10678727.760000002</v>
      </c>
      <c r="G18" s="14">
        <v>-100509.55000000002</v>
      </c>
      <c r="H18" s="14">
        <f>F18+G18</f>
        <v>10578218.210000001</v>
      </c>
      <c r="I18" s="14">
        <v>10578218.209999999</v>
      </c>
      <c r="J18" s="14">
        <v>10578218.209999999</v>
      </c>
      <c r="K18" s="15">
        <f t="shared" si="1"/>
        <v>0</v>
      </c>
    </row>
    <row r="19" spans="2:11" x14ac:dyDescent="0.2">
      <c r="B19" s="21"/>
      <c r="C19" s="29"/>
      <c r="D19" s="29"/>
      <c r="E19" s="39" t="s">
        <v>16</v>
      </c>
      <c r="F19" s="14">
        <v>64751904.959999993</v>
      </c>
      <c r="G19" s="14">
        <v>-2766669.0599999996</v>
      </c>
      <c r="H19" s="14">
        <f t="shared" si="0"/>
        <v>61985235.899999991</v>
      </c>
      <c r="I19" s="14">
        <v>61985235.900000021</v>
      </c>
      <c r="J19" s="14">
        <v>61985235.900000021</v>
      </c>
      <c r="K19" s="15">
        <f t="shared" si="1"/>
        <v>0</v>
      </c>
    </row>
    <row r="20" spans="2:11" x14ac:dyDescent="0.2">
      <c r="B20" s="20"/>
      <c r="C20" s="28"/>
      <c r="D20" s="28" t="s">
        <v>17</v>
      </c>
      <c r="E20" s="25"/>
      <c r="F20" s="12">
        <v>0</v>
      </c>
      <c r="G20" s="12">
        <v>0</v>
      </c>
      <c r="H20" s="12">
        <f t="shared" si="0"/>
        <v>0</v>
      </c>
      <c r="I20" s="12">
        <v>0</v>
      </c>
      <c r="J20" s="12">
        <v>0</v>
      </c>
      <c r="K20" s="13">
        <f t="shared" si="1"/>
        <v>0</v>
      </c>
    </row>
    <row r="21" spans="2:11" x14ac:dyDescent="0.2">
      <c r="B21" s="20"/>
      <c r="C21" s="28" t="s">
        <v>18</v>
      </c>
      <c r="D21" s="28"/>
      <c r="E21" s="25"/>
      <c r="F21" s="12">
        <f>F22+F23+F24+F25</f>
        <v>0</v>
      </c>
      <c r="G21" s="12">
        <f t="shared" ref="G21:J21" si="3">G22+G23+G24+G25</f>
        <v>0</v>
      </c>
      <c r="H21" s="12">
        <f t="shared" si="0"/>
        <v>0</v>
      </c>
      <c r="I21" s="12">
        <f t="shared" si="3"/>
        <v>0</v>
      </c>
      <c r="J21" s="12">
        <f t="shared" si="3"/>
        <v>0</v>
      </c>
      <c r="K21" s="13">
        <f t="shared" si="1"/>
        <v>0</v>
      </c>
    </row>
    <row r="22" spans="2:11" x14ac:dyDescent="0.2">
      <c r="B22" s="20"/>
      <c r="C22" s="28"/>
      <c r="D22" s="28" t="s">
        <v>19</v>
      </c>
      <c r="E22" s="25"/>
      <c r="F22" s="12">
        <v>0</v>
      </c>
      <c r="G22" s="12">
        <v>0</v>
      </c>
      <c r="H22" s="12">
        <f t="shared" si="0"/>
        <v>0</v>
      </c>
      <c r="I22" s="12">
        <v>0</v>
      </c>
      <c r="J22" s="12">
        <v>0</v>
      </c>
      <c r="K22" s="13">
        <f t="shared" si="1"/>
        <v>0</v>
      </c>
    </row>
    <row r="23" spans="2:11" x14ac:dyDescent="0.2">
      <c r="B23" s="20"/>
      <c r="C23" s="28"/>
      <c r="D23" s="28" t="s">
        <v>20</v>
      </c>
      <c r="E23" s="25"/>
      <c r="F23" s="12">
        <v>0</v>
      </c>
      <c r="G23" s="12">
        <v>0</v>
      </c>
      <c r="H23" s="12">
        <f t="shared" si="0"/>
        <v>0</v>
      </c>
      <c r="I23" s="12">
        <v>0</v>
      </c>
      <c r="J23" s="12">
        <v>0</v>
      </c>
      <c r="K23" s="13">
        <f t="shared" si="1"/>
        <v>0</v>
      </c>
    </row>
    <row r="24" spans="2:11" x14ac:dyDescent="0.2">
      <c r="B24" s="20"/>
      <c r="C24" s="28"/>
      <c r="D24" s="28" t="s">
        <v>21</v>
      </c>
      <c r="E24" s="25"/>
      <c r="F24" s="12">
        <v>0</v>
      </c>
      <c r="G24" s="12">
        <v>0</v>
      </c>
      <c r="H24" s="12">
        <f t="shared" si="0"/>
        <v>0</v>
      </c>
      <c r="I24" s="12">
        <v>0</v>
      </c>
      <c r="J24" s="12">
        <v>0</v>
      </c>
      <c r="K24" s="13">
        <f t="shared" si="1"/>
        <v>0</v>
      </c>
    </row>
    <row r="25" spans="2:11" x14ac:dyDescent="0.2">
      <c r="B25" s="20"/>
      <c r="C25" s="28"/>
      <c r="D25" s="28" t="s">
        <v>22</v>
      </c>
      <c r="E25" s="25"/>
      <c r="F25" s="12">
        <v>0</v>
      </c>
      <c r="G25" s="12">
        <v>0</v>
      </c>
      <c r="H25" s="12">
        <f t="shared" si="0"/>
        <v>0</v>
      </c>
      <c r="I25" s="12">
        <v>0</v>
      </c>
      <c r="J25" s="12">
        <v>0</v>
      </c>
      <c r="K25" s="13">
        <f t="shared" si="1"/>
        <v>0</v>
      </c>
    </row>
    <row r="26" spans="2:11" x14ac:dyDescent="0.2">
      <c r="B26" s="20"/>
      <c r="C26" s="28" t="s">
        <v>23</v>
      </c>
      <c r="D26" s="28"/>
      <c r="E26" s="25"/>
      <c r="F26" s="12">
        <f>F27+F29+F34+F35+F37+F38+F39+F40</f>
        <v>17592920.040000003</v>
      </c>
      <c r="G26" s="12">
        <f>G27+G29+G34+G35+G37+G38+G39+G40</f>
        <v>-3632527.100000002</v>
      </c>
      <c r="H26" s="12">
        <f t="shared" si="0"/>
        <v>13960392.940000001</v>
      </c>
      <c r="I26" s="12">
        <f>I27+I29+I34+I35+I37+I38+I39+I40</f>
        <v>17878709.940000001</v>
      </c>
      <c r="J26" s="12">
        <f>J27+J29+J34+J35+J37+J38+J39+J40</f>
        <v>17878709.940000001</v>
      </c>
      <c r="K26" s="13">
        <f t="shared" si="1"/>
        <v>-3918317</v>
      </c>
    </row>
    <row r="27" spans="2:11" x14ac:dyDescent="0.2">
      <c r="B27" s="20"/>
      <c r="C27" s="28"/>
      <c r="D27" s="28" t="s">
        <v>24</v>
      </c>
      <c r="E27" s="25"/>
      <c r="F27" s="12">
        <f>F28</f>
        <v>564285.36</v>
      </c>
      <c r="G27" s="12">
        <f t="shared" ref="G27:J27" si="4">G28</f>
        <v>17684.64</v>
      </c>
      <c r="H27" s="12">
        <f t="shared" si="4"/>
        <v>581970</v>
      </c>
      <c r="I27" s="12">
        <f t="shared" si="4"/>
        <v>581970</v>
      </c>
      <c r="J27" s="12">
        <f t="shared" si="4"/>
        <v>581970</v>
      </c>
      <c r="K27" s="13">
        <f t="shared" si="1"/>
        <v>0</v>
      </c>
    </row>
    <row r="28" spans="2:11" x14ac:dyDescent="0.2">
      <c r="B28" s="21"/>
      <c r="C28" s="29"/>
      <c r="D28" s="29"/>
      <c r="E28" s="39" t="s">
        <v>25</v>
      </c>
      <c r="F28" s="14">
        <v>564285.36</v>
      </c>
      <c r="G28" s="14">
        <v>17684.64</v>
      </c>
      <c r="H28" s="14">
        <f t="shared" si="0"/>
        <v>581970</v>
      </c>
      <c r="I28" s="14">
        <v>581970</v>
      </c>
      <c r="J28" s="14">
        <v>581970</v>
      </c>
      <c r="K28" s="15">
        <f t="shared" si="1"/>
        <v>0</v>
      </c>
    </row>
    <row r="29" spans="2:11" x14ac:dyDescent="0.2">
      <c r="B29" s="20"/>
      <c r="C29" s="28"/>
      <c r="D29" s="28" t="s">
        <v>26</v>
      </c>
      <c r="E29" s="25"/>
      <c r="F29" s="12">
        <f>SUM(F30:F33)</f>
        <v>6477946.6800000016</v>
      </c>
      <c r="G29" s="12">
        <f t="shared" ref="G29:K29" si="5">SUM(G30:G33)</f>
        <v>-4178339.0600000019</v>
      </c>
      <c r="H29" s="12">
        <f t="shared" si="5"/>
        <v>2299607.62</v>
      </c>
      <c r="I29" s="12">
        <f t="shared" si="5"/>
        <v>6217924.6199999992</v>
      </c>
      <c r="J29" s="12">
        <f t="shared" si="5"/>
        <v>6217924.6199999992</v>
      </c>
      <c r="K29" s="13">
        <f t="shared" si="5"/>
        <v>-3918316.9999999991</v>
      </c>
    </row>
    <row r="30" spans="2:11" x14ac:dyDescent="0.2">
      <c r="B30" s="21"/>
      <c r="C30" s="29"/>
      <c r="D30" s="29"/>
      <c r="E30" s="39" t="s">
        <v>27</v>
      </c>
      <c r="F30" s="14">
        <v>435182.33999999991</v>
      </c>
      <c r="G30" s="14">
        <v>30862.839999999997</v>
      </c>
      <c r="H30" s="14">
        <f t="shared" ref="H30" si="6">F30+G30</f>
        <v>466045.17999999993</v>
      </c>
      <c r="I30" s="14">
        <v>466045.18</v>
      </c>
      <c r="J30" s="14">
        <v>466045.18</v>
      </c>
      <c r="K30" s="15">
        <f t="shared" ref="K30" si="7">H30-I30</f>
        <v>0</v>
      </c>
    </row>
    <row r="31" spans="2:11" x14ac:dyDescent="0.2">
      <c r="B31" s="21"/>
      <c r="C31" s="29"/>
      <c r="D31" s="29"/>
      <c r="E31" s="39" t="s">
        <v>28</v>
      </c>
      <c r="F31" s="14">
        <v>1311116.3800000004</v>
      </c>
      <c r="G31" s="14">
        <v>502917.89</v>
      </c>
      <c r="H31" s="14">
        <f t="shared" si="0"/>
        <v>1814034.2700000005</v>
      </c>
      <c r="I31" s="14">
        <v>5732351.2699999996</v>
      </c>
      <c r="J31" s="14">
        <v>5732351.2699999996</v>
      </c>
      <c r="K31" s="15">
        <f t="shared" si="1"/>
        <v>-3918316.9999999991</v>
      </c>
    </row>
    <row r="32" spans="2:11" x14ac:dyDescent="0.2">
      <c r="B32" s="21"/>
      <c r="C32" s="29"/>
      <c r="D32" s="29"/>
      <c r="E32" s="39" t="s">
        <v>499</v>
      </c>
      <c r="F32" s="14">
        <v>19528.170000000002</v>
      </c>
      <c r="G32" s="14">
        <v>0</v>
      </c>
      <c r="H32" s="14">
        <f t="shared" si="0"/>
        <v>19528.170000000002</v>
      </c>
      <c r="I32" s="14">
        <v>19528.170000000002</v>
      </c>
      <c r="J32" s="14">
        <v>19528.170000000002</v>
      </c>
      <c r="K32" s="15">
        <f t="shared" ref="K32" si="8">H32-I32</f>
        <v>0</v>
      </c>
    </row>
    <row r="33" spans="2:11" x14ac:dyDescent="0.2">
      <c r="B33" s="21"/>
      <c r="C33" s="29"/>
      <c r="D33" s="29"/>
      <c r="E33" s="39" t="s">
        <v>500</v>
      </c>
      <c r="F33" s="14">
        <v>4712119.7900000019</v>
      </c>
      <c r="G33" s="14">
        <v>-4712119.7900000019</v>
      </c>
      <c r="H33" s="14">
        <f t="shared" si="0"/>
        <v>0</v>
      </c>
      <c r="I33" s="14">
        <v>0</v>
      </c>
      <c r="J33" s="14">
        <v>0</v>
      </c>
      <c r="K33" s="15">
        <f t="shared" si="1"/>
        <v>0</v>
      </c>
    </row>
    <row r="34" spans="2:11" x14ac:dyDescent="0.2">
      <c r="B34" s="20"/>
      <c r="C34" s="28"/>
      <c r="D34" s="28" t="s">
        <v>29</v>
      </c>
      <c r="E34" s="25"/>
      <c r="F34" s="12">
        <v>0</v>
      </c>
      <c r="G34" s="12">
        <v>0</v>
      </c>
      <c r="H34" s="12">
        <f t="shared" si="0"/>
        <v>0</v>
      </c>
      <c r="I34" s="12">
        <v>0</v>
      </c>
      <c r="J34" s="12">
        <v>0</v>
      </c>
      <c r="K34" s="13">
        <f t="shared" si="1"/>
        <v>0</v>
      </c>
    </row>
    <row r="35" spans="2:11" x14ac:dyDescent="0.2">
      <c r="B35" s="20"/>
      <c r="C35" s="28"/>
      <c r="D35" s="28" t="s">
        <v>30</v>
      </c>
      <c r="E35" s="25"/>
      <c r="F35" s="12">
        <f>F36</f>
        <v>10550688</v>
      </c>
      <c r="G35" s="12">
        <f t="shared" ref="G35:K35" si="9">G36</f>
        <v>528127.31999999995</v>
      </c>
      <c r="H35" s="12">
        <f t="shared" si="9"/>
        <v>11078815.32</v>
      </c>
      <c r="I35" s="12">
        <f t="shared" si="9"/>
        <v>11078815.320000002</v>
      </c>
      <c r="J35" s="12">
        <f t="shared" si="9"/>
        <v>11078815.320000002</v>
      </c>
      <c r="K35" s="13">
        <f t="shared" si="9"/>
        <v>0</v>
      </c>
    </row>
    <row r="36" spans="2:11" x14ac:dyDescent="0.2">
      <c r="B36" s="21"/>
      <c r="C36" s="29"/>
      <c r="D36" s="29"/>
      <c r="E36" s="39" t="s">
        <v>31</v>
      </c>
      <c r="F36" s="14">
        <v>10550688</v>
      </c>
      <c r="G36" s="14">
        <v>528127.31999999995</v>
      </c>
      <c r="H36" s="14">
        <f t="shared" si="0"/>
        <v>11078815.32</v>
      </c>
      <c r="I36" s="14">
        <v>11078815.320000002</v>
      </c>
      <c r="J36" s="14">
        <v>11078815.320000002</v>
      </c>
      <c r="K36" s="15">
        <f t="shared" si="1"/>
        <v>0</v>
      </c>
    </row>
    <row r="37" spans="2:11" x14ac:dyDescent="0.2">
      <c r="B37" s="20"/>
      <c r="C37" s="28"/>
      <c r="D37" s="28" t="s">
        <v>32</v>
      </c>
      <c r="E37" s="25"/>
      <c r="F37" s="12">
        <v>0</v>
      </c>
      <c r="G37" s="12">
        <v>0</v>
      </c>
      <c r="H37" s="12">
        <f t="shared" si="0"/>
        <v>0</v>
      </c>
      <c r="I37" s="12">
        <v>0</v>
      </c>
      <c r="J37" s="12">
        <v>0</v>
      </c>
      <c r="K37" s="13">
        <f t="shared" si="1"/>
        <v>0</v>
      </c>
    </row>
    <row r="38" spans="2:11" x14ac:dyDescent="0.2">
      <c r="B38" s="20"/>
      <c r="C38" s="28"/>
      <c r="D38" s="28" t="s">
        <v>33</v>
      </c>
      <c r="E38" s="25"/>
      <c r="F38" s="12">
        <v>0</v>
      </c>
      <c r="G38" s="12">
        <v>0</v>
      </c>
      <c r="H38" s="12">
        <f t="shared" si="0"/>
        <v>0</v>
      </c>
      <c r="I38" s="12">
        <v>0</v>
      </c>
      <c r="J38" s="12">
        <v>0</v>
      </c>
      <c r="K38" s="13">
        <f t="shared" si="1"/>
        <v>0</v>
      </c>
    </row>
    <row r="39" spans="2:11" x14ac:dyDescent="0.2">
      <c r="B39" s="20"/>
      <c r="C39" s="28"/>
      <c r="D39" s="28" t="s">
        <v>34</v>
      </c>
      <c r="E39" s="25"/>
      <c r="F39" s="12">
        <v>0</v>
      </c>
      <c r="G39" s="12">
        <v>0</v>
      </c>
      <c r="H39" s="12">
        <f t="shared" si="0"/>
        <v>0</v>
      </c>
      <c r="I39" s="12">
        <v>0</v>
      </c>
      <c r="J39" s="12">
        <v>0</v>
      </c>
      <c r="K39" s="13">
        <f t="shared" si="1"/>
        <v>0</v>
      </c>
    </row>
    <row r="40" spans="2:11" x14ac:dyDescent="0.2">
      <c r="B40" s="20"/>
      <c r="C40" s="28"/>
      <c r="D40" s="28" t="s">
        <v>35</v>
      </c>
      <c r="E40" s="25"/>
      <c r="F40" s="12">
        <v>0</v>
      </c>
      <c r="G40" s="12">
        <v>0</v>
      </c>
      <c r="H40" s="12">
        <f t="shared" si="0"/>
        <v>0</v>
      </c>
      <c r="I40" s="12">
        <v>0</v>
      </c>
      <c r="J40" s="12">
        <v>0</v>
      </c>
      <c r="K40" s="13">
        <f t="shared" si="1"/>
        <v>0</v>
      </c>
    </row>
    <row r="41" spans="2:11" x14ac:dyDescent="0.2">
      <c r="B41" s="20"/>
      <c r="C41" s="28" t="s">
        <v>36</v>
      </c>
      <c r="D41" s="28"/>
      <c r="E41" s="25"/>
      <c r="F41" s="12">
        <f>F42+F44+F45+F46</f>
        <v>0</v>
      </c>
      <c r="G41" s="12">
        <f>G42+G44+G45+G46</f>
        <v>923350</v>
      </c>
      <c r="H41" s="12">
        <f t="shared" si="0"/>
        <v>923350</v>
      </c>
      <c r="I41" s="12">
        <f>I42+I44+I45+I46</f>
        <v>923350</v>
      </c>
      <c r="J41" s="12">
        <f>J42+J44+J45+J46</f>
        <v>923350</v>
      </c>
      <c r="K41" s="13">
        <f t="shared" si="1"/>
        <v>0</v>
      </c>
    </row>
    <row r="42" spans="2:11" x14ac:dyDescent="0.2">
      <c r="B42" s="20"/>
      <c r="C42" s="28"/>
      <c r="D42" s="28" t="s">
        <v>37</v>
      </c>
      <c r="E42" s="25"/>
      <c r="F42" s="12">
        <f>F43</f>
        <v>0</v>
      </c>
      <c r="G42" s="12">
        <f t="shared" ref="G42:K42" si="10">G43</f>
        <v>923350</v>
      </c>
      <c r="H42" s="12">
        <f t="shared" si="10"/>
        <v>923350</v>
      </c>
      <c r="I42" s="12">
        <f t="shared" si="10"/>
        <v>923350</v>
      </c>
      <c r="J42" s="12">
        <f t="shared" si="10"/>
        <v>923350</v>
      </c>
      <c r="K42" s="13">
        <f t="shared" si="10"/>
        <v>0</v>
      </c>
    </row>
    <row r="43" spans="2:11" x14ac:dyDescent="0.2">
      <c r="B43" s="21"/>
      <c r="C43" s="29"/>
      <c r="D43" s="29"/>
      <c r="E43" s="39" t="s">
        <v>38</v>
      </c>
      <c r="F43" s="14">
        <v>0</v>
      </c>
      <c r="G43" s="14">
        <v>923350</v>
      </c>
      <c r="H43" s="14">
        <f t="shared" si="0"/>
        <v>923350</v>
      </c>
      <c r="I43" s="14">
        <v>923350</v>
      </c>
      <c r="J43" s="14">
        <v>923350</v>
      </c>
      <c r="K43" s="15">
        <f t="shared" si="1"/>
        <v>0</v>
      </c>
    </row>
    <row r="44" spans="2:11" x14ac:dyDescent="0.2">
      <c r="B44" s="20"/>
      <c r="C44" s="28"/>
      <c r="D44" s="28" t="s">
        <v>39</v>
      </c>
      <c r="E44" s="25"/>
      <c r="F44" s="12">
        <v>0</v>
      </c>
      <c r="G44" s="12">
        <v>0</v>
      </c>
      <c r="H44" s="12">
        <f t="shared" si="0"/>
        <v>0</v>
      </c>
      <c r="I44" s="12">
        <v>0</v>
      </c>
      <c r="J44" s="12">
        <v>0</v>
      </c>
      <c r="K44" s="13">
        <f t="shared" si="1"/>
        <v>0</v>
      </c>
    </row>
    <row r="45" spans="2:11" x14ac:dyDescent="0.2">
      <c r="B45" s="20"/>
      <c r="C45" s="28"/>
      <c r="D45" s="28" t="s">
        <v>40</v>
      </c>
      <c r="E45" s="25"/>
      <c r="F45" s="12">
        <v>0</v>
      </c>
      <c r="G45" s="12">
        <v>0</v>
      </c>
      <c r="H45" s="12">
        <f t="shared" si="0"/>
        <v>0</v>
      </c>
      <c r="I45" s="12">
        <v>0</v>
      </c>
      <c r="J45" s="12">
        <v>0</v>
      </c>
      <c r="K45" s="13">
        <f t="shared" si="1"/>
        <v>0</v>
      </c>
    </row>
    <row r="46" spans="2:11" x14ac:dyDescent="0.2">
      <c r="B46" s="20"/>
      <c r="C46" s="28"/>
      <c r="D46" s="28" t="s">
        <v>41</v>
      </c>
      <c r="E46" s="25"/>
      <c r="F46" s="12">
        <v>0</v>
      </c>
      <c r="G46" s="12">
        <v>0</v>
      </c>
      <c r="H46" s="12">
        <f t="shared" si="0"/>
        <v>0</v>
      </c>
      <c r="I46" s="12">
        <v>0</v>
      </c>
      <c r="J46" s="12">
        <v>0</v>
      </c>
      <c r="K46" s="13">
        <f t="shared" si="1"/>
        <v>0</v>
      </c>
    </row>
    <row r="47" spans="2:11" x14ac:dyDescent="0.2">
      <c r="B47" s="20"/>
      <c r="C47" s="28" t="s">
        <v>42</v>
      </c>
      <c r="D47" s="28"/>
      <c r="E47" s="25"/>
      <c r="F47" s="12">
        <f>F48+F49+F52+F53+F56+F57</f>
        <v>2473044.0700000003</v>
      </c>
      <c r="G47" s="12">
        <f>G48+G49+G52+G53+G56+G57</f>
        <v>-578469.65999999968</v>
      </c>
      <c r="H47" s="12">
        <f t="shared" si="0"/>
        <v>1894574.4100000006</v>
      </c>
      <c r="I47" s="12">
        <f>I48+I49+I52+I53+I56+I57</f>
        <v>4447849.3599999994</v>
      </c>
      <c r="J47" s="12">
        <f>J48+J49+J52+J53+J56+J57</f>
        <v>4447849.3599999994</v>
      </c>
      <c r="K47" s="13">
        <f t="shared" si="1"/>
        <v>-2553274.9499999988</v>
      </c>
    </row>
    <row r="48" spans="2:11" x14ac:dyDescent="0.2">
      <c r="B48" s="20"/>
      <c r="C48" s="28"/>
      <c r="D48" s="28" t="s">
        <v>43</v>
      </c>
      <c r="E48" s="25"/>
      <c r="F48" s="12">
        <v>0</v>
      </c>
      <c r="G48" s="12">
        <v>0</v>
      </c>
      <c r="H48" s="12">
        <f t="shared" si="0"/>
        <v>0</v>
      </c>
      <c r="I48" s="12">
        <v>0</v>
      </c>
      <c r="J48" s="12">
        <v>0</v>
      </c>
      <c r="K48" s="13">
        <f t="shared" si="1"/>
        <v>0</v>
      </c>
    </row>
    <row r="49" spans="2:11" x14ac:dyDescent="0.2">
      <c r="B49" s="20"/>
      <c r="C49" s="28"/>
      <c r="D49" s="28" t="s">
        <v>44</v>
      </c>
      <c r="E49" s="25"/>
      <c r="F49" s="12">
        <f>SUM(F50:F51)</f>
        <v>2038400</v>
      </c>
      <c r="G49" s="12">
        <f t="shared" ref="G49:K49" si="11">SUM(G50:G51)</f>
        <v>-921536.01999999979</v>
      </c>
      <c r="H49" s="12">
        <f t="shared" si="11"/>
        <v>1116863.9800000002</v>
      </c>
      <c r="I49" s="12">
        <f t="shared" si="11"/>
        <v>3670138.9299999997</v>
      </c>
      <c r="J49" s="12">
        <f t="shared" si="11"/>
        <v>3670138.9299999997</v>
      </c>
      <c r="K49" s="13">
        <f t="shared" si="11"/>
        <v>-2553274.9499999997</v>
      </c>
    </row>
    <row r="50" spans="2:11" x14ac:dyDescent="0.2">
      <c r="B50" s="21"/>
      <c r="C50" s="29"/>
      <c r="D50" s="29"/>
      <c r="E50" s="39" t="s">
        <v>45</v>
      </c>
      <c r="F50" s="14">
        <v>2038400</v>
      </c>
      <c r="G50" s="14">
        <v>-1049256.8199999998</v>
      </c>
      <c r="H50" s="14">
        <f t="shared" si="0"/>
        <v>989143.18000000017</v>
      </c>
      <c r="I50" s="14">
        <v>3542418.13</v>
      </c>
      <c r="J50" s="14">
        <v>3542418.13</v>
      </c>
      <c r="K50" s="15">
        <f t="shared" si="1"/>
        <v>-2553274.9499999997</v>
      </c>
    </row>
    <row r="51" spans="2:11" x14ac:dyDescent="0.2">
      <c r="B51" s="21"/>
      <c r="C51" s="29"/>
      <c r="D51" s="29"/>
      <c r="E51" s="39" t="s">
        <v>710</v>
      </c>
      <c r="F51" s="14">
        <v>0</v>
      </c>
      <c r="G51" s="14">
        <v>127720.8</v>
      </c>
      <c r="H51" s="14">
        <f t="shared" ref="H51" si="12">F51+G51</f>
        <v>127720.8</v>
      </c>
      <c r="I51" s="14">
        <v>127720.8</v>
      </c>
      <c r="J51" s="14">
        <v>127720.8</v>
      </c>
      <c r="K51" s="15">
        <f t="shared" ref="K51" si="13">H51-I51</f>
        <v>0</v>
      </c>
    </row>
    <row r="52" spans="2:11" x14ac:dyDescent="0.2">
      <c r="B52" s="20"/>
      <c r="C52" s="28"/>
      <c r="D52" s="28" t="s">
        <v>46</v>
      </c>
      <c r="E52" s="25"/>
      <c r="F52" s="12">
        <v>0</v>
      </c>
      <c r="G52" s="12">
        <v>0</v>
      </c>
      <c r="H52" s="12">
        <f t="shared" si="0"/>
        <v>0</v>
      </c>
      <c r="I52" s="12">
        <v>0</v>
      </c>
      <c r="J52" s="12">
        <v>0</v>
      </c>
      <c r="K52" s="13">
        <f t="shared" si="1"/>
        <v>0</v>
      </c>
    </row>
    <row r="53" spans="2:11" x14ac:dyDescent="0.2">
      <c r="B53" s="20"/>
      <c r="C53" s="28"/>
      <c r="D53" s="28" t="s">
        <v>47</v>
      </c>
      <c r="E53" s="25"/>
      <c r="F53" s="12">
        <f>SUM(F54:F55)</f>
        <v>0</v>
      </c>
      <c r="G53" s="12">
        <f t="shared" ref="G53" si="14">SUM(G54:G55)</f>
        <v>64164.81</v>
      </c>
      <c r="H53" s="12">
        <f t="shared" ref="H53" si="15">SUM(H54:H55)</f>
        <v>64164.81</v>
      </c>
      <c r="I53" s="12">
        <f t="shared" ref="I53" si="16">SUM(I54:I55)</f>
        <v>64164.81</v>
      </c>
      <c r="J53" s="12">
        <f t="shared" ref="J53" si="17">SUM(J54:J55)</f>
        <v>64164.81</v>
      </c>
      <c r="K53" s="13">
        <f t="shared" ref="K53" si="18">SUM(K54:K55)</f>
        <v>0</v>
      </c>
    </row>
    <row r="54" spans="2:11" x14ac:dyDescent="0.2">
      <c r="B54" s="20"/>
      <c r="C54" s="28"/>
      <c r="D54" s="28"/>
      <c r="E54" s="39" t="s">
        <v>501</v>
      </c>
      <c r="F54" s="14">
        <v>0</v>
      </c>
      <c r="G54" s="14">
        <v>7387.03</v>
      </c>
      <c r="H54" s="14">
        <f t="shared" ref="H54:H55" si="19">F54+G54</f>
        <v>7387.03</v>
      </c>
      <c r="I54" s="14">
        <v>7387.03</v>
      </c>
      <c r="J54" s="14">
        <v>7387.03</v>
      </c>
      <c r="K54" s="15">
        <f t="shared" ref="K54:K55" si="20">H54-I54</f>
        <v>0</v>
      </c>
    </row>
    <row r="55" spans="2:11" x14ac:dyDescent="0.2">
      <c r="B55" s="20"/>
      <c r="C55" s="28"/>
      <c r="D55" s="28"/>
      <c r="E55" s="39" t="s">
        <v>720</v>
      </c>
      <c r="F55" s="14">
        <v>0</v>
      </c>
      <c r="G55" s="14">
        <v>56777.78</v>
      </c>
      <c r="H55" s="14">
        <f t="shared" si="19"/>
        <v>56777.78</v>
      </c>
      <c r="I55" s="14">
        <v>56777.78</v>
      </c>
      <c r="J55" s="14">
        <v>56777.78</v>
      </c>
      <c r="K55" s="15">
        <f t="shared" si="20"/>
        <v>0</v>
      </c>
    </row>
    <row r="56" spans="2:11" x14ac:dyDescent="0.2">
      <c r="B56" s="20"/>
      <c r="C56" s="28"/>
      <c r="D56" s="28" t="s">
        <v>48</v>
      </c>
      <c r="E56" s="25"/>
      <c r="F56" s="12">
        <v>0</v>
      </c>
      <c r="G56" s="12">
        <v>0</v>
      </c>
      <c r="H56" s="12">
        <f t="shared" si="0"/>
        <v>0</v>
      </c>
      <c r="I56" s="12">
        <v>0</v>
      </c>
      <c r="J56" s="12">
        <v>0</v>
      </c>
      <c r="K56" s="13">
        <f t="shared" si="1"/>
        <v>0</v>
      </c>
    </row>
    <row r="57" spans="2:11" x14ac:dyDescent="0.2">
      <c r="B57" s="20"/>
      <c r="C57" s="28"/>
      <c r="D57" s="28" t="s">
        <v>42</v>
      </c>
      <c r="E57" s="25"/>
      <c r="F57" s="12">
        <f>SUM(F58:F59)</f>
        <v>434644.07000000007</v>
      </c>
      <c r="G57" s="12">
        <f t="shared" ref="G57:K57" si="21">SUM(G58:G59)</f>
        <v>278901.55</v>
      </c>
      <c r="H57" s="12">
        <f t="shared" si="21"/>
        <v>713545.62</v>
      </c>
      <c r="I57" s="12">
        <f t="shared" si="21"/>
        <v>713545.61999999988</v>
      </c>
      <c r="J57" s="12">
        <f t="shared" si="21"/>
        <v>713545.61999999988</v>
      </c>
      <c r="K57" s="13">
        <f t="shared" si="21"/>
        <v>0</v>
      </c>
    </row>
    <row r="58" spans="2:11" x14ac:dyDescent="0.2">
      <c r="B58" s="21"/>
      <c r="C58" s="29"/>
      <c r="D58" s="29"/>
      <c r="E58" s="39" t="s">
        <v>49</v>
      </c>
      <c r="F58" s="14">
        <v>338751.36000000004</v>
      </c>
      <c r="G58" s="14">
        <v>-5676.54</v>
      </c>
      <c r="H58" s="14">
        <f t="shared" si="0"/>
        <v>333074.82000000007</v>
      </c>
      <c r="I58" s="14">
        <v>333074.81999999989</v>
      </c>
      <c r="J58" s="14">
        <v>333074.81999999989</v>
      </c>
      <c r="K58" s="15">
        <f t="shared" si="1"/>
        <v>0</v>
      </c>
    </row>
    <row r="59" spans="2:11" x14ac:dyDescent="0.2">
      <c r="B59" s="21"/>
      <c r="C59" s="29"/>
      <c r="D59" s="29"/>
      <c r="E59" s="39" t="s">
        <v>501</v>
      </c>
      <c r="F59" s="14">
        <v>95892.709999999992</v>
      </c>
      <c r="G59" s="14">
        <v>284578.08999999997</v>
      </c>
      <c r="H59" s="14">
        <f t="shared" si="0"/>
        <v>380470.79999999993</v>
      </c>
      <c r="I59" s="14">
        <v>380470.8</v>
      </c>
      <c r="J59" s="14">
        <v>380470.8</v>
      </c>
      <c r="K59" s="15">
        <f t="shared" ref="K59" si="22">H59-I59</f>
        <v>0</v>
      </c>
    </row>
    <row r="60" spans="2:11" x14ac:dyDescent="0.2">
      <c r="B60" s="20"/>
      <c r="C60" s="28" t="s">
        <v>50</v>
      </c>
      <c r="D60" s="28"/>
      <c r="E60" s="25"/>
      <c r="F60" s="12">
        <f>F61</f>
        <v>50000</v>
      </c>
      <c r="G60" s="12">
        <f t="shared" ref="G60:K61" si="23">G61</f>
        <v>-50000</v>
      </c>
      <c r="H60" s="12">
        <f t="shared" si="0"/>
        <v>0</v>
      </c>
      <c r="I60" s="12">
        <f t="shared" si="23"/>
        <v>0</v>
      </c>
      <c r="J60" s="12">
        <f t="shared" si="23"/>
        <v>0</v>
      </c>
      <c r="K60" s="13">
        <f t="shared" si="1"/>
        <v>0</v>
      </c>
    </row>
    <row r="61" spans="2:11" x14ac:dyDescent="0.2">
      <c r="B61" s="20"/>
      <c r="C61" s="28"/>
      <c r="D61" s="28" t="s">
        <v>51</v>
      </c>
      <c r="E61" s="25"/>
      <c r="F61" s="12">
        <f>F62</f>
        <v>50000</v>
      </c>
      <c r="G61" s="12">
        <f t="shared" si="23"/>
        <v>-50000</v>
      </c>
      <c r="H61" s="12">
        <f t="shared" si="0"/>
        <v>0</v>
      </c>
      <c r="I61" s="12">
        <f t="shared" si="23"/>
        <v>0</v>
      </c>
      <c r="J61" s="12">
        <f t="shared" si="23"/>
        <v>0</v>
      </c>
      <c r="K61" s="13">
        <f t="shared" si="23"/>
        <v>0</v>
      </c>
    </row>
    <row r="62" spans="2:11" x14ac:dyDescent="0.2">
      <c r="B62" s="21"/>
      <c r="C62" s="29"/>
      <c r="D62" s="29"/>
      <c r="E62" s="39" t="s">
        <v>502</v>
      </c>
      <c r="F62" s="14">
        <v>50000</v>
      </c>
      <c r="G62" s="14">
        <v>-50000</v>
      </c>
      <c r="H62" s="14">
        <f t="shared" si="0"/>
        <v>0</v>
      </c>
      <c r="I62" s="14">
        <v>0</v>
      </c>
      <c r="J62" s="14">
        <v>0</v>
      </c>
      <c r="K62" s="15">
        <f t="shared" ref="K62" si="24">H62-I62</f>
        <v>0</v>
      </c>
    </row>
    <row r="63" spans="2:11" x14ac:dyDescent="0.2">
      <c r="B63" s="20"/>
      <c r="C63" s="28" t="s">
        <v>52</v>
      </c>
      <c r="D63" s="28"/>
      <c r="E63" s="25"/>
      <c r="F63" s="12">
        <f>F64+F65</f>
        <v>0</v>
      </c>
      <c r="G63" s="12">
        <f t="shared" ref="G63:J63" si="25">G64+G65</f>
        <v>0</v>
      </c>
      <c r="H63" s="12">
        <f t="shared" si="0"/>
        <v>0</v>
      </c>
      <c r="I63" s="12">
        <f t="shared" si="25"/>
        <v>0</v>
      </c>
      <c r="J63" s="12">
        <f t="shared" si="25"/>
        <v>0</v>
      </c>
      <c r="K63" s="13">
        <f t="shared" si="1"/>
        <v>0</v>
      </c>
    </row>
    <row r="64" spans="2:11" x14ac:dyDescent="0.2">
      <c r="B64" s="20"/>
      <c r="C64" s="28"/>
      <c r="D64" s="28" t="s">
        <v>53</v>
      </c>
      <c r="E64" s="25"/>
      <c r="F64" s="12">
        <v>0</v>
      </c>
      <c r="G64" s="12">
        <v>0</v>
      </c>
      <c r="H64" s="12">
        <f t="shared" si="0"/>
        <v>0</v>
      </c>
      <c r="I64" s="12">
        <v>0</v>
      </c>
      <c r="J64" s="12">
        <v>0</v>
      </c>
      <c r="K64" s="13">
        <f t="shared" si="1"/>
        <v>0</v>
      </c>
    </row>
    <row r="65" spans="2:14" x14ac:dyDescent="0.2">
      <c r="B65" s="20"/>
      <c r="C65" s="28"/>
      <c r="D65" s="28" t="s">
        <v>54</v>
      </c>
      <c r="E65" s="25"/>
      <c r="F65" s="12">
        <v>0</v>
      </c>
      <c r="G65" s="12">
        <v>0</v>
      </c>
      <c r="H65" s="12">
        <f t="shared" si="0"/>
        <v>0</v>
      </c>
      <c r="I65" s="12">
        <v>0</v>
      </c>
      <c r="J65" s="12">
        <v>0</v>
      </c>
      <c r="K65" s="13">
        <f t="shared" si="1"/>
        <v>0</v>
      </c>
    </row>
    <row r="66" spans="2:14" x14ac:dyDescent="0.2">
      <c r="B66" s="20" t="s">
        <v>55</v>
      </c>
      <c r="C66" s="28"/>
      <c r="D66" s="28"/>
      <c r="E66" s="25"/>
      <c r="F66" s="12">
        <f>F67+F84+F91+F101+F118+F128+F132+F142+F148</f>
        <v>7570935.1600000001</v>
      </c>
      <c r="G66" s="12">
        <f>G67+G84+G91+G101+G118+G128+G132+G142+G148</f>
        <v>17627915.129999999</v>
      </c>
      <c r="H66" s="12">
        <f t="shared" si="0"/>
        <v>25198850.289999999</v>
      </c>
      <c r="I66" s="12">
        <f>I67+I84+I91+I101+I118+I128+I132+I142+I148</f>
        <v>25198850.290000003</v>
      </c>
      <c r="J66" s="12">
        <f>J67+J84+J91+J101+J118+J128+J132+J142+J148</f>
        <v>25198850.290000003</v>
      </c>
      <c r="K66" s="13">
        <f t="shared" si="1"/>
        <v>0</v>
      </c>
      <c r="N66" s="3"/>
    </row>
    <row r="67" spans="2:14" x14ac:dyDescent="0.2">
      <c r="B67" s="20"/>
      <c r="C67" s="28" t="s">
        <v>56</v>
      </c>
      <c r="D67" s="28"/>
      <c r="E67" s="25"/>
      <c r="F67" s="12">
        <f>F68+F70+F74+F75+F78+F79+F81+F82</f>
        <v>2300000</v>
      </c>
      <c r="G67" s="12">
        <f>G68+G70+G74+G75+G78+G79+G81+G82</f>
        <v>369935.31999999995</v>
      </c>
      <c r="H67" s="12">
        <f t="shared" si="0"/>
        <v>2669935.3199999998</v>
      </c>
      <c r="I67" s="12">
        <f>I68+I70+I74+I75+I78+I79+I81+I82</f>
        <v>2669935.3200000003</v>
      </c>
      <c r="J67" s="12">
        <f>J68+J70+J74+J75+J78+J79+J81+J82</f>
        <v>2669935.3200000003</v>
      </c>
      <c r="K67" s="13">
        <f t="shared" si="1"/>
        <v>0</v>
      </c>
    </row>
    <row r="68" spans="2:14" x14ac:dyDescent="0.2">
      <c r="B68" s="20"/>
      <c r="C68" s="28"/>
      <c r="D68" s="28" t="s">
        <v>57</v>
      </c>
      <c r="E68" s="25"/>
      <c r="F68" s="12">
        <f>F69</f>
        <v>850000</v>
      </c>
      <c r="G68" s="12">
        <f t="shared" ref="G68:K68" si="26">G69</f>
        <v>77892.189999999886</v>
      </c>
      <c r="H68" s="12">
        <f t="shared" si="26"/>
        <v>927892.19</v>
      </c>
      <c r="I68" s="12">
        <f t="shared" si="26"/>
        <v>927892.19</v>
      </c>
      <c r="J68" s="12">
        <f t="shared" si="26"/>
        <v>927892.19</v>
      </c>
      <c r="K68" s="13">
        <f t="shared" si="26"/>
        <v>0</v>
      </c>
    </row>
    <row r="69" spans="2:14" x14ac:dyDescent="0.2">
      <c r="B69" s="21"/>
      <c r="C69" s="29"/>
      <c r="D69" s="29"/>
      <c r="E69" s="39" t="s">
        <v>58</v>
      </c>
      <c r="F69" s="14">
        <v>850000</v>
      </c>
      <c r="G69" s="14">
        <v>77892.189999999886</v>
      </c>
      <c r="H69" s="14">
        <f t="shared" si="0"/>
        <v>927892.19</v>
      </c>
      <c r="I69" s="14">
        <v>927892.19</v>
      </c>
      <c r="J69" s="14">
        <v>927892.19</v>
      </c>
      <c r="K69" s="15">
        <f t="shared" ref="K69:K120" si="27">H69-I69</f>
        <v>0</v>
      </c>
    </row>
    <row r="70" spans="2:14" x14ac:dyDescent="0.2">
      <c r="B70" s="20"/>
      <c r="C70" s="28"/>
      <c r="D70" s="28" t="s">
        <v>59</v>
      </c>
      <c r="E70" s="25"/>
      <c r="F70" s="12">
        <f>SUM(F71:F73)</f>
        <v>400000</v>
      </c>
      <c r="G70" s="12">
        <f t="shared" ref="G70:K70" si="28">SUM(G71:G73)</f>
        <v>-50157.439999999973</v>
      </c>
      <c r="H70" s="12">
        <f t="shared" si="28"/>
        <v>349842.56</v>
      </c>
      <c r="I70" s="12">
        <f t="shared" si="28"/>
        <v>349842.56</v>
      </c>
      <c r="J70" s="12">
        <f t="shared" si="28"/>
        <v>349842.56</v>
      </c>
      <c r="K70" s="13">
        <f t="shared" si="28"/>
        <v>0</v>
      </c>
    </row>
    <row r="71" spans="2:14" x14ac:dyDescent="0.2">
      <c r="B71" s="21"/>
      <c r="C71" s="29"/>
      <c r="D71" s="29"/>
      <c r="E71" s="39" t="s">
        <v>60</v>
      </c>
      <c r="F71" s="14">
        <v>150000</v>
      </c>
      <c r="G71" s="14">
        <v>171463</v>
      </c>
      <c r="H71" s="14">
        <f t="shared" si="0"/>
        <v>321463</v>
      </c>
      <c r="I71" s="14">
        <v>321463</v>
      </c>
      <c r="J71" s="14">
        <v>321463</v>
      </c>
      <c r="K71" s="15">
        <f t="shared" si="27"/>
        <v>0</v>
      </c>
    </row>
    <row r="72" spans="2:14" x14ac:dyDescent="0.2">
      <c r="B72" s="21"/>
      <c r="C72" s="29"/>
      <c r="D72" s="29"/>
      <c r="E72" s="39" t="s">
        <v>490</v>
      </c>
      <c r="F72" s="14">
        <v>0</v>
      </c>
      <c r="G72" s="14">
        <v>6706.48</v>
      </c>
      <c r="H72" s="14">
        <f t="shared" si="0"/>
        <v>6706.48</v>
      </c>
      <c r="I72" s="14">
        <v>6706.48</v>
      </c>
      <c r="J72" s="14">
        <v>6706.48</v>
      </c>
      <c r="K72" s="15">
        <f t="shared" ref="K72" si="29">H72-I72</f>
        <v>0</v>
      </c>
    </row>
    <row r="73" spans="2:14" x14ac:dyDescent="0.2">
      <c r="B73" s="21"/>
      <c r="C73" s="29"/>
      <c r="D73" s="29"/>
      <c r="E73" s="39" t="s">
        <v>61</v>
      </c>
      <c r="F73" s="14">
        <v>250000</v>
      </c>
      <c r="G73" s="14">
        <v>-228326.91999999998</v>
      </c>
      <c r="H73" s="14">
        <f t="shared" ref="H73:H132" si="30">F73+G73</f>
        <v>21673.080000000016</v>
      </c>
      <c r="I73" s="14">
        <v>21673.08</v>
      </c>
      <c r="J73" s="14">
        <v>21673.08</v>
      </c>
      <c r="K73" s="15">
        <f t="shared" si="27"/>
        <v>0</v>
      </c>
    </row>
    <row r="74" spans="2:14" x14ac:dyDescent="0.2">
      <c r="B74" s="20"/>
      <c r="C74" s="28"/>
      <c r="D74" s="28" t="s">
        <v>62</v>
      </c>
      <c r="E74" s="25"/>
      <c r="F74" s="12">
        <v>0</v>
      </c>
      <c r="G74" s="12">
        <v>0</v>
      </c>
      <c r="H74" s="12">
        <f t="shared" si="30"/>
        <v>0</v>
      </c>
      <c r="I74" s="12">
        <v>0</v>
      </c>
      <c r="J74" s="12">
        <v>0</v>
      </c>
      <c r="K74" s="13">
        <f t="shared" si="27"/>
        <v>0</v>
      </c>
    </row>
    <row r="75" spans="2:14" x14ac:dyDescent="0.2">
      <c r="B75" s="20"/>
      <c r="C75" s="28"/>
      <c r="D75" s="28" t="s">
        <v>63</v>
      </c>
      <c r="E75" s="25"/>
      <c r="F75" s="12">
        <f>SUM(F76:F77)</f>
        <v>300000</v>
      </c>
      <c r="G75" s="12">
        <f t="shared" ref="G75:K75" si="31">SUM(G76:G77)</f>
        <v>-65569.929999999935</v>
      </c>
      <c r="H75" s="12">
        <f t="shared" si="31"/>
        <v>234430.07000000007</v>
      </c>
      <c r="I75" s="12">
        <f t="shared" si="31"/>
        <v>234430.07000000007</v>
      </c>
      <c r="J75" s="12">
        <f t="shared" si="31"/>
        <v>234430.07000000007</v>
      </c>
      <c r="K75" s="13">
        <f t="shared" si="31"/>
        <v>0</v>
      </c>
    </row>
    <row r="76" spans="2:14" x14ac:dyDescent="0.2">
      <c r="B76" s="21"/>
      <c r="C76" s="29"/>
      <c r="D76" s="29"/>
      <c r="E76" s="39" t="s">
        <v>64</v>
      </c>
      <c r="F76" s="14">
        <v>300000</v>
      </c>
      <c r="G76" s="14">
        <v>-84455.969999999943</v>
      </c>
      <c r="H76" s="14">
        <f t="shared" si="30"/>
        <v>215544.03000000006</v>
      </c>
      <c r="I76" s="14">
        <v>215544.03000000006</v>
      </c>
      <c r="J76" s="14">
        <v>215544.03000000006</v>
      </c>
      <c r="K76" s="15">
        <f t="shared" si="27"/>
        <v>0</v>
      </c>
    </row>
    <row r="77" spans="2:14" x14ac:dyDescent="0.2">
      <c r="B77" s="21"/>
      <c r="C77" s="29"/>
      <c r="D77" s="29"/>
      <c r="E77" s="39" t="s">
        <v>65</v>
      </c>
      <c r="F77" s="14">
        <v>0</v>
      </c>
      <c r="G77" s="14">
        <v>18886.04</v>
      </c>
      <c r="H77" s="14">
        <f t="shared" si="30"/>
        <v>18886.04</v>
      </c>
      <c r="I77" s="14">
        <v>18886.04</v>
      </c>
      <c r="J77" s="14">
        <v>18886.04</v>
      </c>
      <c r="K77" s="15">
        <f t="shared" si="27"/>
        <v>0</v>
      </c>
    </row>
    <row r="78" spans="2:14" x14ac:dyDescent="0.2">
      <c r="B78" s="20"/>
      <c r="C78" s="28"/>
      <c r="D78" s="28" t="s">
        <v>66</v>
      </c>
      <c r="E78" s="25"/>
      <c r="F78" s="12">
        <v>0</v>
      </c>
      <c r="G78" s="12">
        <v>0</v>
      </c>
      <c r="H78" s="12">
        <f t="shared" si="30"/>
        <v>0</v>
      </c>
      <c r="I78" s="12">
        <v>0</v>
      </c>
      <c r="J78" s="12">
        <v>0</v>
      </c>
      <c r="K78" s="13">
        <f t="shared" si="27"/>
        <v>0</v>
      </c>
    </row>
    <row r="79" spans="2:14" x14ac:dyDescent="0.2">
      <c r="B79" s="20"/>
      <c r="C79" s="28"/>
      <c r="D79" s="28" t="s">
        <v>67</v>
      </c>
      <c r="E79" s="25"/>
      <c r="F79" s="12">
        <f>F80</f>
        <v>750000</v>
      </c>
      <c r="G79" s="12">
        <f t="shared" ref="G79:K79" si="32">G80</f>
        <v>384454.5</v>
      </c>
      <c r="H79" s="12">
        <f t="shared" si="32"/>
        <v>1134454.5</v>
      </c>
      <c r="I79" s="12">
        <f t="shared" si="32"/>
        <v>1134454.5</v>
      </c>
      <c r="J79" s="12">
        <f t="shared" si="32"/>
        <v>1134454.5</v>
      </c>
      <c r="K79" s="13">
        <f t="shared" si="32"/>
        <v>0</v>
      </c>
    </row>
    <row r="80" spans="2:14" x14ac:dyDescent="0.2">
      <c r="B80" s="21"/>
      <c r="C80" s="29"/>
      <c r="D80" s="29"/>
      <c r="E80" s="39" t="s">
        <v>67</v>
      </c>
      <c r="F80" s="14">
        <v>750000</v>
      </c>
      <c r="G80" s="14">
        <v>384454.5</v>
      </c>
      <c r="H80" s="14">
        <f t="shared" si="30"/>
        <v>1134454.5</v>
      </c>
      <c r="I80" s="14">
        <v>1134454.5</v>
      </c>
      <c r="J80" s="14">
        <v>1134454.5</v>
      </c>
      <c r="K80" s="15">
        <f t="shared" si="27"/>
        <v>0</v>
      </c>
    </row>
    <row r="81" spans="2:11" x14ac:dyDescent="0.2">
      <c r="B81" s="20"/>
      <c r="C81" s="28"/>
      <c r="D81" s="28" t="s">
        <v>68</v>
      </c>
      <c r="E81" s="25"/>
      <c r="F81" s="12">
        <v>0</v>
      </c>
      <c r="G81" s="12">
        <v>0</v>
      </c>
      <c r="H81" s="12">
        <f t="shared" si="30"/>
        <v>0</v>
      </c>
      <c r="I81" s="12">
        <v>0</v>
      </c>
      <c r="J81" s="12">
        <v>0</v>
      </c>
      <c r="K81" s="13">
        <f t="shared" si="27"/>
        <v>0</v>
      </c>
    </row>
    <row r="82" spans="2:11" x14ac:dyDescent="0.2">
      <c r="B82" s="20"/>
      <c r="C82" s="28"/>
      <c r="D82" s="28" t="s">
        <v>69</v>
      </c>
      <c r="E82" s="25"/>
      <c r="F82" s="12">
        <f>F83</f>
        <v>0</v>
      </c>
      <c r="G82" s="12">
        <f t="shared" ref="G82:K82" si="33">G83</f>
        <v>23316</v>
      </c>
      <c r="H82" s="12">
        <f t="shared" si="33"/>
        <v>23316</v>
      </c>
      <c r="I82" s="12">
        <f t="shared" si="33"/>
        <v>23316</v>
      </c>
      <c r="J82" s="12">
        <f t="shared" si="33"/>
        <v>23316</v>
      </c>
      <c r="K82" s="13">
        <f t="shared" si="33"/>
        <v>0</v>
      </c>
    </row>
    <row r="83" spans="2:11" x14ac:dyDescent="0.2">
      <c r="B83" s="21"/>
      <c r="C83" s="29"/>
      <c r="D83" s="29"/>
      <c r="E83" s="39" t="s">
        <v>70</v>
      </c>
      <c r="F83" s="14">
        <v>0</v>
      </c>
      <c r="G83" s="14">
        <v>23316</v>
      </c>
      <c r="H83" s="14">
        <f t="shared" si="30"/>
        <v>23316</v>
      </c>
      <c r="I83" s="14">
        <v>23316</v>
      </c>
      <c r="J83" s="14">
        <v>23316</v>
      </c>
      <c r="K83" s="15">
        <f t="shared" si="27"/>
        <v>0</v>
      </c>
    </row>
    <row r="84" spans="2:11" x14ac:dyDescent="0.2">
      <c r="B84" s="20"/>
      <c r="C84" s="28" t="s">
        <v>71</v>
      </c>
      <c r="D84" s="28"/>
      <c r="E84" s="25"/>
      <c r="F84" s="12">
        <f>F85+F88+F89</f>
        <v>0</v>
      </c>
      <c r="G84" s="12">
        <f>G85+G88+G89</f>
        <v>93738.01999999999</v>
      </c>
      <c r="H84" s="12">
        <f t="shared" si="30"/>
        <v>93738.01999999999</v>
      </c>
      <c r="I84" s="12">
        <f>I85+I88+I89</f>
        <v>93738.01999999999</v>
      </c>
      <c r="J84" s="12">
        <f>J85+J88+J89</f>
        <v>93738.01999999999</v>
      </c>
      <c r="K84" s="13">
        <f t="shared" si="27"/>
        <v>0</v>
      </c>
    </row>
    <row r="85" spans="2:11" x14ac:dyDescent="0.2">
      <c r="B85" s="20"/>
      <c r="C85" s="28"/>
      <c r="D85" s="28" t="s">
        <v>72</v>
      </c>
      <c r="E85" s="25"/>
      <c r="F85" s="12">
        <f>SUM(F86:F87)</f>
        <v>0</v>
      </c>
      <c r="G85" s="12">
        <f t="shared" ref="G85:K85" si="34">SUM(G86:G87)</f>
        <v>91987.51999999999</v>
      </c>
      <c r="H85" s="12">
        <f t="shared" si="34"/>
        <v>91987.51999999999</v>
      </c>
      <c r="I85" s="12">
        <f t="shared" si="34"/>
        <v>91987.51999999999</v>
      </c>
      <c r="J85" s="12">
        <f t="shared" si="34"/>
        <v>91987.51999999999</v>
      </c>
      <c r="K85" s="13">
        <f t="shared" si="34"/>
        <v>0</v>
      </c>
    </row>
    <row r="86" spans="2:11" x14ac:dyDescent="0.2">
      <c r="B86" s="21"/>
      <c r="C86" s="29"/>
      <c r="D86" s="29"/>
      <c r="E86" s="39" t="s">
        <v>73</v>
      </c>
      <c r="F86" s="14">
        <v>0</v>
      </c>
      <c r="G86" s="14">
        <v>45586.28</v>
      </c>
      <c r="H86" s="14">
        <f t="shared" si="30"/>
        <v>45586.28</v>
      </c>
      <c r="I86" s="14">
        <v>45586.28</v>
      </c>
      <c r="J86" s="14">
        <v>45586.28</v>
      </c>
      <c r="K86" s="15">
        <f t="shared" si="27"/>
        <v>0</v>
      </c>
    </row>
    <row r="87" spans="2:11" x14ac:dyDescent="0.2">
      <c r="B87" s="21"/>
      <c r="C87" s="29"/>
      <c r="D87" s="29"/>
      <c r="E87" s="39" t="s">
        <v>491</v>
      </c>
      <c r="F87" s="14">
        <v>0</v>
      </c>
      <c r="G87" s="14">
        <v>46401.24</v>
      </c>
      <c r="H87" s="14">
        <f t="shared" si="30"/>
        <v>46401.24</v>
      </c>
      <c r="I87" s="14">
        <v>46401.24</v>
      </c>
      <c r="J87" s="14">
        <v>46401.24</v>
      </c>
      <c r="K87" s="15">
        <f t="shared" ref="K87" si="35">H87-I87</f>
        <v>0</v>
      </c>
    </row>
    <row r="88" spans="2:11" x14ac:dyDescent="0.2">
      <c r="B88" s="20"/>
      <c r="C88" s="28"/>
      <c r="D88" s="28" t="s">
        <v>74</v>
      </c>
      <c r="E88" s="25"/>
      <c r="F88" s="12">
        <v>0</v>
      </c>
      <c r="G88" s="12">
        <v>0</v>
      </c>
      <c r="H88" s="12">
        <f t="shared" si="30"/>
        <v>0</v>
      </c>
      <c r="I88" s="12">
        <v>0</v>
      </c>
      <c r="J88" s="12">
        <v>0</v>
      </c>
      <c r="K88" s="13">
        <f t="shared" si="27"/>
        <v>0</v>
      </c>
    </row>
    <row r="89" spans="2:11" x14ac:dyDescent="0.2">
      <c r="B89" s="20"/>
      <c r="C89" s="28"/>
      <c r="D89" s="28" t="s">
        <v>75</v>
      </c>
      <c r="E89" s="25"/>
      <c r="F89" s="12">
        <f>F90</f>
        <v>0</v>
      </c>
      <c r="G89" s="12">
        <f t="shared" ref="G89:K89" si="36">G90</f>
        <v>1750.5</v>
      </c>
      <c r="H89" s="12">
        <f t="shared" si="36"/>
        <v>1750.5</v>
      </c>
      <c r="I89" s="12">
        <f t="shared" si="36"/>
        <v>1750.5</v>
      </c>
      <c r="J89" s="12">
        <f t="shared" si="36"/>
        <v>1750.5</v>
      </c>
      <c r="K89" s="13">
        <f t="shared" si="36"/>
        <v>0</v>
      </c>
    </row>
    <row r="90" spans="2:11" x14ac:dyDescent="0.2">
      <c r="B90" s="21"/>
      <c r="C90" s="29"/>
      <c r="D90" s="29"/>
      <c r="E90" s="39" t="s">
        <v>711</v>
      </c>
      <c r="F90" s="14">
        <v>0</v>
      </c>
      <c r="G90" s="14">
        <v>1750.5</v>
      </c>
      <c r="H90" s="14">
        <f t="shared" ref="H90" si="37">F90+G90</f>
        <v>1750.5</v>
      </c>
      <c r="I90" s="14">
        <v>1750.5</v>
      </c>
      <c r="J90" s="14">
        <v>1750.5</v>
      </c>
      <c r="K90" s="15">
        <f t="shared" ref="K90" si="38">H90-I90</f>
        <v>0</v>
      </c>
    </row>
    <row r="91" spans="2:11" x14ac:dyDescent="0.2">
      <c r="B91" s="20"/>
      <c r="C91" s="28" t="s">
        <v>76</v>
      </c>
      <c r="D91" s="28"/>
      <c r="E91" s="25"/>
      <c r="F91" s="12">
        <f>F92+F93+F94+F95+F96+F97+F98+F99+F100</f>
        <v>0</v>
      </c>
      <c r="G91" s="12">
        <f t="shared" ref="G91:J91" si="39">G92+G93+G94+G95+G96+G97+G98+G99+G100</f>
        <v>0</v>
      </c>
      <c r="H91" s="12">
        <f t="shared" si="30"/>
        <v>0</v>
      </c>
      <c r="I91" s="12">
        <f t="shared" si="39"/>
        <v>0</v>
      </c>
      <c r="J91" s="12">
        <f t="shared" si="39"/>
        <v>0</v>
      </c>
      <c r="K91" s="13">
        <f t="shared" si="27"/>
        <v>0</v>
      </c>
    </row>
    <row r="92" spans="2:11" x14ac:dyDescent="0.2">
      <c r="B92" s="20"/>
      <c r="C92" s="28"/>
      <c r="D92" s="28" t="s">
        <v>77</v>
      </c>
      <c r="E92" s="25"/>
      <c r="F92" s="12">
        <v>0</v>
      </c>
      <c r="G92" s="12">
        <v>0</v>
      </c>
      <c r="H92" s="12">
        <f t="shared" si="30"/>
        <v>0</v>
      </c>
      <c r="I92" s="12">
        <v>0</v>
      </c>
      <c r="J92" s="12">
        <v>0</v>
      </c>
      <c r="K92" s="13">
        <f t="shared" si="27"/>
        <v>0</v>
      </c>
    </row>
    <row r="93" spans="2:11" x14ac:dyDescent="0.2">
      <c r="B93" s="20"/>
      <c r="C93" s="28"/>
      <c r="D93" s="28" t="s">
        <v>78</v>
      </c>
      <c r="E93" s="25"/>
      <c r="F93" s="12">
        <v>0</v>
      </c>
      <c r="G93" s="12">
        <v>0</v>
      </c>
      <c r="H93" s="12">
        <f t="shared" si="30"/>
        <v>0</v>
      </c>
      <c r="I93" s="12">
        <v>0</v>
      </c>
      <c r="J93" s="12">
        <v>0</v>
      </c>
      <c r="K93" s="13">
        <f t="shared" si="27"/>
        <v>0</v>
      </c>
    </row>
    <row r="94" spans="2:11" x14ac:dyDescent="0.2">
      <c r="B94" s="20"/>
      <c r="C94" s="28"/>
      <c r="D94" s="28" t="s">
        <v>79</v>
      </c>
      <c r="E94" s="25"/>
      <c r="F94" s="12">
        <v>0</v>
      </c>
      <c r="G94" s="12">
        <v>0</v>
      </c>
      <c r="H94" s="12">
        <f t="shared" si="30"/>
        <v>0</v>
      </c>
      <c r="I94" s="12">
        <v>0</v>
      </c>
      <c r="J94" s="12">
        <v>0</v>
      </c>
      <c r="K94" s="13">
        <f t="shared" si="27"/>
        <v>0</v>
      </c>
    </row>
    <row r="95" spans="2:11" x14ac:dyDescent="0.2">
      <c r="B95" s="20"/>
      <c r="C95" s="28"/>
      <c r="D95" s="28" t="s">
        <v>80</v>
      </c>
      <c r="E95" s="25"/>
      <c r="F95" s="12">
        <v>0</v>
      </c>
      <c r="G95" s="12">
        <v>0</v>
      </c>
      <c r="H95" s="12">
        <f t="shared" si="30"/>
        <v>0</v>
      </c>
      <c r="I95" s="12">
        <v>0</v>
      </c>
      <c r="J95" s="12">
        <v>0</v>
      </c>
      <c r="K95" s="13">
        <f t="shared" si="27"/>
        <v>0</v>
      </c>
    </row>
    <row r="96" spans="2:11" x14ac:dyDescent="0.2">
      <c r="B96" s="20"/>
      <c r="C96" s="28"/>
      <c r="D96" s="28" t="s">
        <v>81</v>
      </c>
      <c r="E96" s="25"/>
      <c r="F96" s="12">
        <v>0</v>
      </c>
      <c r="G96" s="12">
        <v>0</v>
      </c>
      <c r="H96" s="12">
        <f t="shared" si="30"/>
        <v>0</v>
      </c>
      <c r="I96" s="12">
        <v>0</v>
      </c>
      <c r="J96" s="12">
        <v>0</v>
      </c>
      <c r="K96" s="13">
        <f t="shared" si="27"/>
        <v>0</v>
      </c>
    </row>
    <row r="97" spans="2:11" x14ac:dyDescent="0.2">
      <c r="B97" s="20"/>
      <c r="C97" s="28"/>
      <c r="D97" s="28" t="s">
        <v>82</v>
      </c>
      <c r="E97" s="25"/>
      <c r="F97" s="12">
        <v>0</v>
      </c>
      <c r="G97" s="12">
        <v>0</v>
      </c>
      <c r="H97" s="12">
        <f t="shared" si="30"/>
        <v>0</v>
      </c>
      <c r="I97" s="12">
        <v>0</v>
      </c>
      <c r="J97" s="12">
        <v>0</v>
      </c>
      <c r="K97" s="13">
        <f t="shared" si="27"/>
        <v>0</v>
      </c>
    </row>
    <row r="98" spans="2:11" x14ac:dyDescent="0.2">
      <c r="B98" s="20"/>
      <c r="C98" s="28"/>
      <c r="D98" s="28" t="s">
        <v>83</v>
      </c>
      <c r="E98" s="25"/>
      <c r="F98" s="12">
        <v>0</v>
      </c>
      <c r="G98" s="12">
        <v>0</v>
      </c>
      <c r="H98" s="12">
        <f t="shared" si="30"/>
        <v>0</v>
      </c>
      <c r="I98" s="12">
        <v>0</v>
      </c>
      <c r="J98" s="12">
        <v>0</v>
      </c>
      <c r="K98" s="13">
        <f t="shared" si="27"/>
        <v>0</v>
      </c>
    </row>
    <row r="99" spans="2:11" x14ac:dyDescent="0.2">
      <c r="B99" s="20"/>
      <c r="C99" s="28"/>
      <c r="D99" s="28" t="s">
        <v>84</v>
      </c>
      <c r="E99" s="25"/>
      <c r="F99" s="12">
        <v>0</v>
      </c>
      <c r="G99" s="12">
        <v>0</v>
      </c>
      <c r="H99" s="12">
        <f t="shared" si="30"/>
        <v>0</v>
      </c>
      <c r="I99" s="12">
        <v>0</v>
      </c>
      <c r="J99" s="12">
        <v>0</v>
      </c>
      <c r="K99" s="13">
        <f t="shared" si="27"/>
        <v>0</v>
      </c>
    </row>
    <row r="100" spans="2:11" x14ac:dyDescent="0.2">
      <c r="B100" s="20"/>
      <c r="C100" s="28"/>
      <c r="D100" s="28" t="s">
        <v>85</v>
      </c>
      <c r="E100" s="25"/>
      <c r="F100" s="12">
        <v>0</v>
      </c>
      <c r="G100" s="12">
        <v>0</v>
      </c>
      <c r="H100" s="12">
        <f t="shared" si="30"/>
        <v>0</v>
      </c>
      <c r="I100" s="12">
        <v>0</v>
      </c>
      <c r="J100" s="12">
        <v>0</v>
      </c>
      <c r="K100" s="13">
        <f t="shared" si="27"/>
        <v>0</v>
      </c>
    </row>
    <row r="101" spans="2:11" x14ac:dyDescent="0.2">
      <c r="B101" s="20"/>
      <c r="C101" s="28" t="s">
        <v>86</v>
      </c>
      <c r="D101" s="28"/>
      <c r="E101" s="25"/>
      <c r="F101" s="12">
        <f>F102+F103+F105+F106+F108+F109+F111+F113+F114</f>
        <v>400000</v>
      </c>
      <c r="G101" s="12">
        <f t="shared" ref="G101:K101" si="40">G102+G103+G105+G106+G108+G109+G111+G113+G114</f>
        <v>3921230.75</v>
      </c>
      <c r="H101" s="12">
        <f t="shared" si="40"/>
        <v>4321230.75</v>
      </c>
      <c r="I101" s="12">
        <f t="shared" si="40"/>
        <v>4321230.75</v>
      </c>
      <c r="J101" s="12">
        <f t="shared" si="40"/>
        <v>4321230.75</v>
      </c>
      <c r="K101" s="13">
        <f t="shared" si="40"/>
        <v>0</v>
      </c>
    </row>
    <row r="102" spans="2:11" x14ac:dyDescent="0.2">
      <c r="B102" s="20"/>
      <c r="C102" s="28"/>
      <c r="D102" s="28" t="s">
        <v>87</v>
      </c>
      <c r="E102" s="25"/>
      <c r="F102" s="12">
        <v>0</v>
      </c>
      <c r="G102" s="12">
        <v>0</v>
      </c>
      <c r="H102" s="12">
        <f t="shared" si="30"/>
        <v>0</v>
      </c>
      <c r="I102" s="12">
        <v>0</v>
      </c>
      <c r="J102" s="12">
        <v>0</v>
      </c>
      <c r="K102" s="13">
        <f t="shared" si="27"/>
        <v>0</v>
      </c>
    </row>
    <row r="103" spans="2:11" x14ac:dyDescent="0.2">
      <c r="B103" s="20"/>
      <c r="C103" s="28"/>
      <c r="D103" s="28" t="s">
        <v>88</v>
      </c>
      <c r="E103" s="25"/>
      <c r="F103" s="12">
        <f>F104</f>
        <v>0</v>
      </c>
      <c r="G103" s="12">
        <f t="shared" ref="G103:K103" si="41">G104</f>
        <v>34836.020000000004</v>
      </c>
      <c r="H103" s="12">
        <f t="shared" si="41"/>
        <v>34836.020000000004</v>
      </c>
      <c r="I103" s="12">
        <f t="shared" si="41"/>
        <v>34836.020000000004</v>
      </c>
      <c r="J103" s="12">
        <f t="shared" si="41"/>
        <v>34836.020000000004</v>
      </c>
      <c r="K103" s="13">
        <f t="shared" si="41"/>
        <v>0</v>
      </c>
    </row>
    <row r="104" spans="2:11" x14ac:dyDescent="0.2">
      <c r="B104" s="21"/>
      <c r="C104" s="29"/>
      <c r="D104" s="29"/>
      <c r="E104" s="39" t="s">
        <v>89</v>
      </c>
      <c r="F104" s="14">
        <v>0</v>
      </c>
      <c r="G104" s="14">
        <v>34836.020000000004</v>
      </c>
      <c r="H104" s="14">
        <f t="shared" si="30"/>
        <v>34836.020000000004</v>
      </c>
      <c r="I104" s="14">
        <v>34836.020000000004</v>
      </c>
      <c r="J104" s="14">
        <v>34836.020000000004</v>
      </c>
      <c r="K104" s="15">
        <f t="shared" si="27"/>
        <v>0</v>
      </c>
    </row>
    <row r="105" spans="2:11" x14ac:dyDescent="0.2">
      <c r="B105" s="20"/>
      <c r="C105" s="28"/>
      <c r="D105" s="28" t="s">
        <v>90</v>
      </c>
      <c r="E105" s="25"/>
      <c r="F105" s="12">
        <v>0</v>
      </c>
      <c r="G105" s="12">
        <v>0</v>
      </c>
      <c r="H105" s="12">
        <f t="shared" si="30"/>
        <v>0</v>
      </c>
      <c r="I105" s="12">
        <v>0</v>
      </c>
      <c r="J105" s="12">
        <v>0</v>
      </c>
      <c r="K105" s="13">
        <f t="shared" si="27"/>
        <v>0</v>
      </c>
    </row>
    <row r="106" spans="2:11" x14ac:dyDescent="0.2">
      <c r="B106" s="20"/>
      <c r="C106" s="28"/>
      <c r="D106" s="28" t="s">
        <v>91</v>
      </c>
      <c r="E106" s="25"/>
      <c r="F106" s="12">
        <f>F107</f>
        <v>0</v>
      </c>
      <c r="G106" s="12">
        <f t="shared" ref="G106:K106" si="42">G107</f>
        <v>4290</v>
      </c>
      <c r="H106" s="12">
        <f t="shared" si="42"/>
        <v>4290</v>
      </c>
      <c r="I106" s="12">
        <f t="shared" si="42"/>
        <v>4290</v>
      </c>
      <c r="J106" s="12">
        <f t="shared" si="42"/>
        <v>4290</v>
      </c>
      <c r="K106" s="13">
        <f t="shared" si="42"/>
        <v>0</v>
      </c>
    </row>
    <row r="107" spans="2:11" x14ac:dyDescent="0.2">
      <c r="B107" s="21"/>
      <c r="C107" s="29"/>
      <c r="D107" s="29"/>
      <c r="E107" s="39" t="s">
        <v>91</v>
      </c>
      <c r="F107" s="14">
        <v>0</v>
      </c>
      <c r="G107" s="14">
        <v>4290</v>
      </c>
      <c r="H107" s="14">
        <f t="shared" ref="H107" si="43">F107+G107</f>
        <v>4290</v>
      </c>
      <c r="I107" s="14">
        <v>4290</v>
      </c>
      <c r="J107" s="14">
        <v>4290</v>
      </c>
      <c r="K107" s="15">
        <f t="shared" ref="K107" si="44">H107-I107</f>
        <v>0</v>
      </c>
    </row>
    <row r="108" spans="2:11" x14ac:dyDescent="0.2">
      <c r="B108" s="20"/>
      <c r="C108" s="28"/>
      <c r="D108" s="28" t="s">
        <v>92</v>
      </c>
      <c r="E108" s="25"/>
      <c r="F108" s="12">
        <v>0</v>
      </c>
      <c r="G108" s="12">
        <v>0</v>
      </c>
      <c r="H108" s="12">
        <f t="shared" si="30"/>
        <v>0</v>
      </c>
      <c r="I108" s="12">
        <v>0</v>
      </c>
      <c r="J108" s="12">
        <v>0</v>
      </c>
      <c r="K108" s="13">
        <f t="shared" si="27"/>
        <v>0</v>
      </c>
    </row>
    <row r="109" spans="2:11" x14ac:dyDescent="0.2">
      <c r="B109" s="20"/>
      <c r="C109" s="28"/>
      <c r="D109" s="28" t="s">
        <v>93</v>
      </c>
      <c r="E109" s="25"/>
      <c r="F109" s="12">
        <f>F110</f>
        <v>200000</v>
      </c>
      <c r="G109" s="12">
        <f t="shared" ref="G109" si="45">G110</f>
        <v>2667024.65</v>
      </c>
      <c r="H109" s="12">
        <f t="shared" ref="H109" si="46">H110</f>
        <v>2867024.65</v>
      </c>
      <c r="I109" s="12">
        <f t="shared" ref="I109" si="47">I110</f>
        <v>2867024.65</v>
      </c>
      <c r="J109" s="12">
        <f t="shared" ref="J109" si="48">J110</f>
        <v>2867024.65</v>
      </c>
      <c r="K109" s="13">
        <f t="shared" ref="K109" si="49">K110</f>
        <v>0</v>
      </c>
    </row>
    <row r="110" spans="2:11" x14ac:dyDescent="0.2">
      <c r="B110" s="21"/>
      <c r="C110" s="29"/>
      <c r="D110" s="29"/>
      <c r="E110" s="39" t="s">
        <v>93</v>
      </c>
      <c r="F110" s="14">
        <v>200000</v>
      </c>
      <c r="G110" s="14">
        <v>2667024.65</v>
      </c>
      <c r="H110" s="14">
        <f t="shared" si="30"/>
        <v>2867024.65</v>
      </c>
      <c r="I110" s="14">
        <v>2867024.65</v>
      </c>
      <c r="J110" s="14">
        <v>2867024.65</v>
      </c>
      <c r="K110" s="15">
        <f t="shared" si="27"/>
        <v>0</v>
      </c>
    </row>
    <row r="111" spans="2:11" x14ac:dyDescent="0.2">
      <c r="B111" s="20"/>
      <c r="C111" s="28"/>
      <c r="D111" s="28" t="s">
        <v>94</v>
      </c>
      <c r="E111" s="25"/>
      <c r="F111" s="12">
        <f>F112</f>
        <v>0</v>
      </c>
      <c r="G111" s="12">
        <f t="shared" ref="G111" si="50">G112</f>
        <v>109121.19</v>
      </c>
      <c r="H111" s="12">
        <f t="shared" ref="H111" si="51">H112</f>
        <v>109121.19</v>
      </c>
      <c r="I111" s="12">
        <f t="shared" ref="I111" si="52">I112</f>
        <v>109121.19</v>
      </c>
      <c r="J111" s="12">
        <f t="shared" ref="J111" si="53">J112</f>
        <v>109121.19</v>
      </c>
      <c r="K111" s="13">
        <f t="shared" ref="K111" si="54">K112</f>
        <v>0</v>
      </c>
    </row>
    <row r="112" spans="2:11" x14ac:dyDescent="0.2">
      <c r="B112" s="21"/>
      <c r="C112" s="29"/>
      <c r="D112" s="29"/>
      <c r="E112" s="39" t="s">
        <v>95</v>
      </c>
      <c r="F112" s="14">
        <v>0</v>
      </c>
      <c r="G112" s="14">
        <v>109121.19</v>
      </c>
      <c r="H112" s="14">
        <f t="shared" si="30"/>
        <v>109121.19</v>
      </c>
      <c r="I112" s="14">
        <v>109121.19</v>
      </c>
      <c r="J112" s="14">
        <v>109121.19</v>
      </c>
      <c r="K112" s="15">
        <f t="shared" si="27"/>
        <v>0</v>
      </c>
    </row>
    <row r="113" spans="2:11" x14ac:dyDescent="0.2">
      <c r="B113" s="20"/>
      <c r="C113" s="28"/>
      <c r="D113" s="28" t="s">
        <v>96</v>
      </c>
      <c r="E113" s="25"/>
      <c r="F113" s="12">
        <v>0</v>
      </c>
      <c r="G113" s="12">
        <v>0</v>
      </c>
      <c r="H113" s="12">
        <f t="shared" si="30"/>
        <v>0</v>
      </c>
      <c r="I113" s="12">
        <v>0</v>
      </c>
      <c r="J113" s="12">
        <v>0</v>
      </c>
      <c r="K113" s="13">
        <f t="shared" si="27"/>
        <v>0</v>
      </c>
    </row>
    <row r="114" spans="2:11" x14ac:dyDescent="0.2">
      <c r="B114" s="20"/>
      <c r="C114" s="28"/>
      <c r="D114" s="28" t="s">
        <v>97</v>
      </c>
      <c r="E114" s="25"/>
      <c r="F114" s="12">
        <f>+SUM(F115:F117)</f>
        <v>200000</v>
      </c>
      <c r="G114" s="12">
        <f>+SUM(G115:G117)</f>
        <v>1105958.8900000001</v>
      </c>
      <c r="H114" s="12">
        <f t="shared" si="30"/>
        <v>1305958.8900000001</v>
      </c>
      <c r="I114" s="12">
        <f>+SUM(I115:I117)</f>
        <v>1305958.8900000001</v>
      </c>
      <c r="J114" s="12">
        <f>+SUM(J115:J117)</f>
        <v>1305958.8900000001</v>
      </c>
      <c r="K114" s="13">
        <f t="shared" si="27"/>
        <v>0</v>
      </c>
    </row>
    <row r="115" spans="2:11" x14ac:dyDescent="0.2">
      <c r="B115" s="21"/>
      <c r="C115" s="29"/>
      <c r="D115" s="29"/>
      <c r="E115" s="39" t="s">
        <v>712</v>
      </c>
      <c r="F115" s="14">
        <v>0</v>
      </c>
      <c r="G115" s="14">
        <v>254204.32</v>
      </c>
      <c r="H115" s="14">
        <f t="shared" si="30"/>
        <v>254204.32</v>
      </c>
      <c r="I115" s="14">
        <v>254204.32</v>
      </c>
      <c r="J115" s="14">
        <v>254204.32</v>
      </c>
      <c r="K115" s="15">
        <f t="shared" si="27"/>
        <v>0</v>
      </c>
    </row>
    <row r="116" spans="2:11" x14ac:dyDescent="0.2">
      <c r="B116" s="21"/>
      <c r="C116" s="29"/>
      <c r="D116" s="29"/>
      <c r="E116" s="39" t="s">
        <v>98</v>
      </c>
      <c r="F116" s="14">
        <v>200000</v>
      </c>
      <c r="G116" s="14">
        <v>55986.03</v>
      </c>
      <c r="H116" s="14">
        <f t="shared" ref="H116" si="55">F116+G116</f>
        <v>255986.03</v>
      </c>
      <c r="I116" s="14">
        <v>255986.03</v>
      </c>
      <c r="J116" s="14">
        <v>255986.03</v>
      </c>
      <c r="K116" s="15">
        <f t="shared" ref="K116" si="56">H116-I116</f>
        <v>0</v>
      </c>
    </row>
    <row r="117" spans="2:11" x14ac:dyDescent="0.2">
      <c r="B117" s="21"/>
      <c r="C117" s="29"/>
      <c r="D117" s="29"/>
      <c r="E117" s="39" t="s">
        <v>99</v>
      </c>
      <c r="F117" s="14">
        <v>0</v>
      </c>
      <c r="G117" s="14">
        <v>795768.54</v>
      </c>
      <c r="H117" s="14">
        <f t="shared" si="30"/>
        <v>795768.54</v>
      </c>
      <c r="I117" s="14">
        <v>795768.54</v>
      </c>
      <c r="J117" s="14">
        <v>795768.54</v>
      </c>
      <c r="K117" s="15">
        <f t="shared" si="27"/>
        <v>0</v>
      </c>
    </row>
    <row r="118" spans="2:11" x14ac:dyDescent="0.2">
      <c r="B118" s="20"/>
      <c r="C118" s="28" t="s">
        <v>100</v>
      </c>
      <c r="D118" s="28"/>
      <c r="E118" s="25"/>
      <c r="F118" s="12">
        <f>F119+F120+F121+F123+F125+F126+F127</f>
        <v>0</v>
      </c>
      <c r="G118" s="12">
        <f t="shared" ref="G118:K118" si="57">G119+G120+G121+G123+G125+G126+G127</f>
        <v>363152.49</v>
      </c>
      <c r="H118" s="12">
        <f t="shared" si="57"/>
        <v>363152.49</v>
      </c>
      <c r="I118" s="12">
        <f t="shared" si="57"/>
        <v>363152.49</v>
      </c>
      <c r="J118" s="12">
        <f t="shared" si="57"/>
        <v>363152.49</v>
      </c>
      <c r="K118" s="13">
        <f t="shared" si="57"/>
        <v>0</v>
      </c>
    </row>
    <row r="119" spans="2:11" x14ac:dyDescent="0.2">
      <c r="B119" s="20"/>
      <c r="C119" s="28"/>
      <c r="D119" s="28" t="s">
        <v>101</v>
      </c>
      <c r="E119" s="25"/>
      <c r="F119" s="12">
        <v>0</v>
      </c>
      <c r="G119" s="12">
        <v>0</v>
      </c>
      <c r="H119" s="12">
        <f t="shared" si="30"/>
        <v>0</v>
      </c>
      <c r="I119" s="12">
        <v>0</v>
      </c>
      <c r="J119" s="12">
        <v>0</v>
      </c>
      <c r="K119" s="13">
        <f t="shared" si="27"/>
        <v>0</v>
      </c>
    </row>
    <row r="120" spans="2:11" x14ac:dyDescent="0.2">
      <c r="B120" s="20"/>
      <c r="C120" s="28"/>
      <c r="D120" s="28" t="s">
        <v>102</v>
      </c>
      <c r="E120" s="25"/>
      <c r="F120" s="12">
        <v>0</v>
      </c>
      <c r="G120" s="12">
        <v>0</v>
      </c>
      <c r="H120" s="12">
        <f t="shared" si="30"/>
        <v>0</v>
      </c>
      <c r="I120" s="12">
        <v>0</v>
      </c>
      <c r="J120" s="12">
        <v>0</v>
      </c>
      <c r="K120" s="13">
        <f t="shared" si="27"/>
        <v>0</v>
      </c>
    </row>
    <row r="121" spans="2:11" x14ac:dyDescent="0.2">
      <c r="B121" s="20"/>
      <c r="C121" s="28"/>
      <c r="D121" s="28" t="s">
        <v>103</v>
      </c>
      <c r="E121" s="25"/>
      <c r="F121" s="12">
        <f>F122</f>
        <v>0</v>
      </c>
      <c r="G121" s="12">
        <f t="shared" ref="G121:K123" si="58">G122</f>
        <v>358249.79</v>
      </c>
      <c r="H121" s="12">
        <f t="shared" si="58"/>
        <v>358249.79</v>
      </c>
      <c r="I121" s="12">
        <f t="shared" si="58"/>
        <v>358249.79</v>
      </c>
      <c r="J121" s="12">
        <f t="shared" si="58"/>
        <v>358249.79</v>
      </c>
      <c r="K121" s="13">
        <f t="shared" si="58"/>
        <v>0</v>
      </c>
    </row>
    <row r="122" spans="2:11" x14ac:dyDescent="0.2">
      <c r="B122" s="21"/>
      <c r="C122" s="29"/>
      <c r="D122" s="29"/>
      <c r="E122" s="39" t="s">
        <v>103</v>
      </c>
      <c r="F122" s="14">
        <v>0</v>
      </c>
      <c r="G122" s="14">
        <v>358249.79</v>
      </c>
      <c r="H122" s="14">
        <f t="shared" si="30"/>
        <v>358249.79</v>
      </c>
      <c r="I122" s="14">
        <v>358249.79</v>
      </c>
      <c r="J122" s="14">
        <v>358249.79</v>
      </c>
      <c r="K122" s="15">
        <f t="shared" ref="K122:K164" si="59">H122-I122</f>
        <v>0</v>
      </c>
    </row>
    <row r="123" spans="2:11" x14ac:dyDescent="0.2">
      <c r="B123" s="20"/>
      <c r="C123" s="28"/>
      <c r="D123" s="28" t="s">
        <v>104</v>
      </c>
      <c r="E123" s="25"/>
      <c r="F123" s="12">
        <f>F124</f>
        <v>0</v>
      </c>
      <c r="G123" s="12">
        <f t="shared" si="58"/>
        <v>4902.7</v>
      </c>
      <c r="H123" s="12">
        <f t="shared" si="58"/>
        <v>4902.7</v>
      </c>
      <c r="I123" s="12">
        <f t="shared" si="58"/>
        <v>4902.7</v>
      </c>
      <c r="J123" s="12">
        <f t="shared" si="58"/>
        <v>4902.7</v>
      </c>
      <c r="K123" s="13">
        <f t="shared" si="58"/>
        <v>0</v>
      </c>
    </row>
    <row r="124" spans="2:11" x14ac:dyDescent="0.2">
      <c r="B124" s="21"/>
      <c r="C124" s="29"/>
      <c r="D124" s="29"/>
      <c r="E124" s="39" t="s">
        <v>104</v>
      </c>
      <c r="F124" s="14">
        <v>0</v>
      </c>
      <c r="G124" s="14">
        <v>4902.7</v>
      </c>
      <c r="H124" s="14">
        <f t="shared" ref="H124" si="60">F124+G124</f>
        <v>4902.7</v>
      </c>
      <c r="I124" s="14">
        <v>4902.7</v>
      </c>
      <c r="J124" s="14">
        <v>4902.7</v>
      </c>
      <c r="K124" s="15">
        <f t="shared" ref="K124" si="61">H124-I124</f>
        <v>0</v>
      </c>
    </row>
    <row r="125" spans="2:11" x14ac:dyDescent="0.2">
      <c r="B125" s="20"/>
      <c r="C125" s="28"/>
      <c r="D125" s="28" t="s">
        <v>105</v>
      </c>
      <c r="E125" s="25"/>
      <c r="F125" s="12">
        <v>0</v>
      </c>
      <c r="G125" s="12">
        <v>0</v>
      </c>
      <c r="H125" s="12">
        <f t="shared" si="30"/>
        <v>0</v>
      </c>
      <c r="I125" s="12">
        <v>0</v>
      </c>
      <c r="J125" s="12">
        <v>0</v>
      </c>
      <c r="K125" s="13">
        <f t="shared" si="59"/>
        <v>0</v>
      </c>
    </row>
    <row r="126" spans="2:11" x14ac:dyDescent="0.2">
      <c r="B126" s="20"/>
      <c r="C126" s="28"/>
      <c r="D126" s="28" t="s">
        <v>106</v>
      </c>
      <c r="E126" s="25"/>
      <c r="F126" s="12">
        <v>0</v>
      </c>
      <c r="G126" s="12">
        <v>0</v>
      </c>
      <c r="H126" s="12">
        <f t="shared" si="30"/>
        <v>0</v>
      </c>
      <c r="I126" s="12">
        <v>0</v>
      </c>
      <c r="J126" s="12">
        <v>0</v>
      </c>
      <c r="K126" s="13">
        <f t="shared" si="59"/>
        <v>0</v>
      </c>
    </row>
    <row r="127" spans="2:11" x14ac:dyDescent="0.2">
      <c r="B127" s="20"/>
      <c r="C127" s="28"/>
      <c r="D127" s="28" t="s">
        <v>107</v>
      </c>
      <c r="E127" s="25"/>
      <c r="F127" s="12">
        <v>0</v>
      </c>
      <c r="G127" s="12">
        <v>0</v>
      </c>
      <c r="H127" s="12">
        <f t="shared" si="30"/>
        <v>0</v>
      </c>
      <c r="I127" s="12">
        <v>0</v>
      </c>
      <c r="J127" s="12">
        <v>0</v>
      </c>
      <c r="K127" s="13">
        <f t="shared" si="59"/>
        <v>0</v>
      </c>
    </row>
    <row r="128" spans="2:11" x14ac:dyDescent="0.2">
      <c r="B128" s="20"/>
      <c r="C128" s="28" t="s">
        <v>108</v>
      </c>
      <c r="D128" s="28"/>
      <c r="E128" s="25"/>
      <c r="F128" s="12">
        <f>+F129</f>
        <v>3200000</v>
      </c>
      <c r="G128" s="12">
        <f t="shared" ref="G128:J129" si="62">+G129</f>
        <v>11860387.199999999</v>
      </c>
      <c r="H128" s="12">
        <f t="shared" si="30"/>
        <v>15060387.199999999</v>
      </c>
      <c r="I128" s="12">
        <f t="shared" si="62"/>
        <v>15060387.199999999</v>
      </c>
      <c r="J128" s="12">
        <f t="shared" si="62"/>
        <v>15060387.199999999</v>
      </c>
      <c r="K128" s="13">
        <f t="shared" si="59"/>
        <v>0</v>
      </c>
    </row>
    <row r="129" spans="2:11" x14ac:dyDescent="0.2">
      <c r="B129" s="20"/>
      <c r="C129" s="28"/>
      <c r="D129" s="28" t="s">
        <v>108</v>
      </c>
      <c r="E129" s="25"/>
      <c r="F129" s="12">
        <f>+F130</f>
        <v>3200000</v>
      </c>
      <c r="G129" s="12">
        <f t="shared" si="62"/>
        <v>11860387.199999999</v>
      </c>
      <c r="H129" s="12">
        <f t="shared" si="30"/>
        <v>15060387.199999999</v>
      </c>
      <c r="I129" s="12">
        <f t="shared" si="62"/>
        <v>15060387.199999999</v>
      </c>
      <c r="J129" s="12">
        <f t="shared" si="62"/>
        <v>15060387.199999999</v>
      </c>
      <c r="K129" s="13">
        <f t="shared" si="59"/>
        <v>0</v>
      </c>
    </row>
    <row r="130" spans="2:11" x14ac:dyDescent="0.2">
      <c r="B130" s="21"/>
      <c r="C130" s="29"/>
      <c r="D130" s="29"/>
      <c r="E130" s="39" t="s">
        <v>109</v>
      </c>
      <c r="F130" s="14">
        <v>3200000</v>
      </c>
      <c r="G130" s="14">
        <v>11860387.199999999</v>
      </c>
      <c r="H130" s="14">
        <f t="shared" si="30"/>
        <v>15060387.199999999</v>
      </c>
      <c r="I130" s="14">
        <v>15060387.199999999</v>
      </c>
      <c r="J130" s="14">
        <v>15060387.199999999</v>
      </c>
      <c r="K130" s="15">
        <f t="shared" si="59"/>
        <v>0</v>
      </c>
    </row>
    <row r="131" spans="2:11" x14ac:dyDescent="0.2">
      <c r="B131" s="20"/>
      <c r="C131" s="28"/>
      <c r="D131" s="28" t="s">
        <v>110</v>
      </c>
      <c r="E131" s="25"/>
      <c r="F131" s="12">
        <v>0</v>
      </c>
      <c r="G131" s="12">
        <v>0</v>
      </c>
      <c r="H131" s="12">
        <f t="shared" si="30"/>
        <v>0</v>
      </c>
      <c r="I131" s="12">
        <v>0</v>
      </c>
      <c r="J131" s="12">
        <v>0</v>
      </c>
      <c r="K131" s="13">
        <f t="shared" si="59"/>
        <v>0</v>
      </c>
    </row>
    <row r="132" spans="2:11" x14ac:dyDescent="0.2">
      <c r="B132" s="20"/>
      <c r="C132" s="28" t="s">
        <v>111</v>
      </c>
      <c r="D132" s="28"/>
      <c r="E132" s="25"/>
      <c r="F132" s="12">
        <f>+F133+F136+F138+F139+F140</f>
        <v>964615.15999999992</v>
      </c>
      <c r="G132" s="12">
        <f>+G133+G136+G138+G139+G140</f>
        <v>-373892.7699999999</v>
      </c>
      <c r="H132" s="12">
        <f t="shared" si="30"/>
        <v>590722.39</v>
      </c>
      <c r="I132" s="12">
        <f>+I133+I136+I138+I139+I140</f>
        <v>590722.39</v>
      </c>
      <c r="J132" s="12">
        <f>+J133+J136+J138+J139+J140</f>
        <v>590722.39</v>
      </c>
      <c r="K132" s="13">
        <f>+K133+K136+K138+K139+K140</f>
        <v>0</v>
      </c>
    </row>
    <row r="133" spans="2:11" x14ac:dyDescent="0.2">
      <c r="B133" s="20"/>
      <c r="C133" s="28"/>
      <c r="D133" s="28" t="s">
        <v>112</v>
      </c>
      <c r="E133" s="25"/>
      <c r="F133" s="12">
        <f>SUM(F134:F135)</f>
        <v>923096.67999999993</v>
      </c>
      <c r="G133" s="12">
        <f t="shared" ref="G133:K133" si="63">SUM(G134:G135)</f>
        <v>-335854.28999999992</v>
      </c>
      <c r="H133" s="12">
        <f t="shared" si="63"/>
        <v>587242.39</v>
      </c>
      <c r="I133" s="12">
        <f t="shared" si="63"/>
        <v>587242.39</v>
      </c>
      <c r="J133" s="12">
        <f t="shared" si="63"/>
        <v>587242.39</v>
      </c>
      <c r="K133" s="13">
        <f t="shared" si="63"/>
        <v>0</v>
      </c>
    </row>
    <row r="134" spans="2:11" x14ac:dyDescent="0.2">
      <c r="B134" s="21"/>
      <c r="C134" s="29"/>
      <c r="D134" s="29"/>
      <c r="E134" s="39" t="s">
        <v>526</v>
      </c>
      <c r="F134" s="14">
        <v>923096.67999999993</v>
      </c>
      <c r="G134" s="14">
        <v>-507468.67999999993</v>
      </c>
      <c r="H134" s="14">
        <f t="shared" ref="H134:H135" si="64">F134+G134</f>
        <v>415628</v>
      </c>
      <c r="I134" s="14">
        <v>415628</v>
      </c>
      <c r="J134" s="14">
        <v>415628</v>
      </c>
      <c r="K134" s="15">
        <f t="shared" si="59"/>
        <v>0</v>
      </c>
    </row>
    <row r="135" spans="2:11" x14ac:dyDescent="0.2">
      <c r="B135" s="21"/>
      <c r="C135" s="29"/>
      <c r="D135" s="29"/>
      <c r="E135" s="39" t="s">
        <v>713</v>
      </c>
      <c r="F135" s="14">
        <v>0</v>
      </c>
      <c r="G135" s="14">
        <v>171614.38999999998</v>
      </c>
      <c r="H135" s="14">
        <f t="shared" si="64"/>
        <v>171614.38999999998</v>
      </c>
      <c r="I135" s="14">
        <v>171614.38999999998</v>
      </c>
      <c r="J135" s="14">
        <v>171614.38999999998</v>
      </c>
      <c r="K135" s="15">
        <f t="shared" si="59"/>
        <v>0</v>
      </c>
    </row>
    <row r="136" spans="2:11" x14ac:dyDescent="0.2">
      <c r="B136" s="20"/>
      <c r="C136" s="28"/>
      <c r="D136" s="28" t="s">
        <v>113</v>
      </c>
      <c r="E136" s="25"/>
      <c r="F136" s="12">
        <f>F137</f>
        <v>41518.480000000003</v>
      </c>
      <c r="G136" s="12">
        <f t="shared" ref="G136" si="65">G137</f>
        <v>-41518.480000000003</v>
      </c>
      <c r="H136" s="12">
        <f t="shared" ref="H136" si="66">H137</f>
        <v>0</v>
      </c>
      <c r="I136" s="12">
        <f t="shared" ref="I136" si="67">I137</f>
        <v>0</v>
      </c>
      <c r="J136" s="12">
        <f t="shared" ref="J136" si="68">J137</f>
        <v>0</v>
      </c>
      <c r="K136" s="13">
        <f t="shared" ref="K136" si="69">K137</f>
        <v>0</v>
      </c>
    </row>
    <row r="137" spans="2:11" x14ac:dyDescent="0.2">
      <c r="B137" s="21"/>
      <c r="C137" s="29"/>
      <c r="D137" s="29"/>
      <c r="E137" s="39" t="s">
        <v>733</v>
      </c>
      <c r="F137" s="14">
        <v>41518.480000000003</v>
      </c>
      <c r="G137" s="14">
        <v>-41518.480000000003</v>
      </c>
      <c r="H137" s="14">
        <f t="shared" ref="H137:H191" si="70">F137+G137</f>
        <v>0</v>
      </c>
      <c r="I137" s="14">
        <v>0</v>
      </c>
      <c r="J137" s="14">
        <v>0</v>
      </c>
      <c r="K137" s="15">
        <f t="shared" si="59"/>
        <v>0</v>
      </c>
    </row>
    <row r="138" spans="2:11" x14ac:dyDescent="0.2">
      <c r="B138" s="20"/>
      <c r="C138" s="28"/>
      <c r="D138" s="28" t="s">
        <v>114</v>
      </c>
      <c r="E138" s="25"/>
      <c r="F138" s="12">
        <v>0</v>
      </c>
      <c r="G138" s="12">
        <v>0</v>
      </c>
      <c r="H138" s="12">
        <f t="shared" si="70"/>
        <v>0</v>
      </c>
      <c r="I138" s="12">
        <v>0</v>
      </c>
      <c r="J138" s="12">
        <v>0</v>
      </c>
      <c r="K138" s="13">
        <f t="shared" si="59"/>
        <v>0</v>
      </c>
    </row>
    <row r="139" spans="2:11" x14ac:dyDescent="0.2">
      <c r="B139" s="20"/>
      <c r="C139" s="28"/>
      <c r="D139" s="28" t="s">
        <v>115</v>
      </c>
      <c r="E139" s="25"/>
      <c r="F139" s="12">
        <v>0</v>
      </c>
      <c r="G139" s="12">
        <v>0</v>
      </c>
      <c r="H139" s="12">
        <f t="shared" si="70"/>
        <v>0</v>
      </c>
      <c r="I139" s="12">
        <v>0</v>
      </c>
      <c r="J139" s="12">
        <v>0</v>
      </c>
      <c r="K139" s="13">
        <f t="shared" si="59"/>
        <v>0</v>
      </c>
    </row>
    <row r="140" spans="2:11" x14ac:dyDescent="0.2">
      <c r="B140" s="20"/>
      <c r="C140" s="28"/>
      <c r="D140" s="28" t="s">
        <v>116</v>
      </c>
      <c r="E140" s="25"/>
      <c r="F140" s="12">
        <f>F141</f>
        <v>0</v>
      </c>
      <c r="G140" s="12">
        <f t="shared" ref="G140:K140" si="71">G141</f>
        <v>3480</v>
      </c>
      <c r="H140" s="12">
        <f t="shared" si="71"/>
        <v>3480</v>
      </c>
      <c r="I140" s="12">
        <f t="shared" si="71"/>
        <v>3480</v>
      </c>
      <c r="J140" s="12">
        <f t="shared" si="71"/>
        <v>3480</v>
      </c>
      <c r="K140" s="13">
        <f t="shared" si="71"/>
        <v>0</v>
      </c>
    </row>
    <row r="141" spans="2:11" x14ac:dyDescent="0.2">
      <c r="B141" s="21"/>
      <c r="C141" s="29"/>
      <c r="D141" s="29"/>
      <c r="E141" s="39" t="s">
        <v>526</v>
      </c>
      <c r="F141" s="14">
        <v>0</v>
      </c>
      <c r="G141" s="14">
        <v>3480</v>
      </c>
      <c r="H141" s="14">
        <f t="shared" si="70"/>
        <v>3480</v>
      </c>
      <c r="I141" s="14">
        <v>3480</v>
      </c>
      <c r="J141" s="14">
        <v>3480</v>
      </c>
      <c r="K141" s="15">
        <f t="shared" ref="K141" si="72">H141-I141</f>
        <v>0</v>
      </c>
    </row>
    <row r="142" spans="2:11" x14ac:dyDescent="0.2">
      <c r="B142" s="20"/>
      <c r="C142" s="28" t="s">
        <v>117</v>
      </c>
      <c r="D142" s="28"/>
      <c r="E142" s="25"/>
      <c r="F142" s="12">
        <f>F143+F144+F146</f>
        <v>356320</v>
      </c>
      <c r="G142" s="12">
        <f>G143+G144+G146</f>
        <v>-52864</v>
      </c>
      <c r="H142" s="12">
        <f t="shared" si="70"/>
        <v>303456</v>
      </c>
      <c r="I142" s="12">
        <f>I143+I144+I146</f>
        <v>303456</v>
      </c>
      <c r="J142" s="12">
        <f>J143+J144+J146</f>
        <v>303456</v>
      </c>
      <c r="K142" s="13">
        <f t="shared" si="59"/>
        <v>0</v>
      </c>
    </row>
    <row r="143" spans="2:11" x14ac:dyDescent="0.2">
      <c r="B143" s="20"/>
      <c r="C143" s="28"/>
      <c r="D143" s="28" t="s">
        <v>118</v>
      </c>
      <c r="E143" s="25"/>
      <c r="F143" s="12">
        <v>0</v>
      </c>
      <c r="G143" s="12">
        <v>0</v>
      </c>
      <c r="H143" s="12">
        <f t="shared" si="70"/>
        <v>0</v>
      </c>
      <c r="I143" s="12">
        <v>0</v>
      </c>
      <c r="J143" s="12">
        <v>0</v>
      </c>
      <c r="K143" s="13">
        <f t="shared" si="59"/>
        <v>0</v>
      </c>
    </row>
    <row r="144" spans="2:11" x14ac:dyDescent="0.2">
      <c r="B144" s="20"/>
      <c r="C144" s="28"/>
      <c r="D144" s="28" t="s">
        <v>119</v>
      </c>
      <c r="E144" s="25"/>
      <c r="F144" s="12">
        <f>F145</f>
        <v>0</v>
      </c>
      <c r="G144" s="12">
        <f t="shared" ref="G144:G146" si="73">G145</f>
        <v>3035.2</v>
      </c>
      <c r="H144" s="12">
        <f t="shared" ref="H144:H146" si="74">H145</f>
        <v>3035.2</v>
      </c>
      <c r="I144" s="12">
        <f t="shared" ref="I144:I146" si="75">I145</f>
        <v>3035.2</v>
      </c>
      <c r="J144" s="12">
        <f t="shared" ref="J144:J146" si="76">J145</f>
        <v>3035.2</v>
      </c>
      <c r="K144" s="13">
        <f t="shared" ref="K144:K146" si="77">K145</f>
        <v>0</v>
      </c>
    </row>
    <row r="145" spans="2:11" x14ac:dyDescent="0.2">
      <c r="B145" s="21"/>
      <c r="C145" s="29"/>
      <c r="D145" s="29"/>
      <c r="E145" s="39" t="s">
        <v>120</v>
      </c>
      <c r="F145" s="14">
        <v>0</v>
      </c>
      <c r="G145" s="14">
        <v>3035.2</v>
      </c>
      <c r="H145" s="14">
        <f t="shared" ref="H145" si="78">F145+G145</f>
        <v>3035.2</v>
      </c>
      <c r="I145" s="14">
        <v>3035.2</v>
      </c>
      <c r="J145" s="14">
        <v>3035.2</v>
      </c>
      <c r="K145" s="15">
        <f t="shared" si="59"/>
        <v>0</v>
      </c>
    </row>
    <row r="146" spans="2:11" x14ac:dyDescent="0.2">
      <c r="B146" s="20"/>
      <c r="C146" s="28"/>
      <c r="D146" s="28" t="s">
        <v>121</v>
      </c>
      <c r="E146" s="25"/>
      <c r="F146" s="12">
        <f>F147</f>
        <v>356320</v>
      </c>
      <c r="G146" s="12">
        <f t="shared" si="73"/>
        <v>-55899.199999999997</v>
      </c>
      <c r="H146" s="12">
        <f t="shared" si="74"/>
        <v>300420.8</v>
      </c>
      <c r="I146" s="12">
        <f t="shared" si="75"/>
        <v>300420.8</v>
      </c>
      <c r="J146" s="12">
        <f t="shared" si="76"/>
        <v>300420.8</v>
      </c>
      <c r="K146" s="13">
        <f t="shared" si="77"/>
        <v>0</v>
      </c>
    </row>
    <row r="147" spans="2:11" x14ac:dyDescent="0.2">
      <c r="B147" s="21"/>
      <c r="C147" s="29"/>
      <c r="D147" s="29"/>
      <c r="E147" s="39" t="s">
        <v>527</v>
      </c>
      <c r="F147" s="14">
        <v>356320</v>
      </c>
      <c r="G147" s="14">
        <v>-55899.199999999997</v>
      </c>
      <c r="H147" s="14">
        <f t="shared" si="70"/>
        <v>300420.8</v>
      </c>
      <c r="I147" s="14">
        <v>300420.8</v>
      </c>
      <c r="J147" s="14">
        <v>300420.8</v>
      </c>
      <c r="K147" s="15">
        <f t="shared" ref="K147" si="79">H147-I147</f>
        <v>0</v>
      </c>
    </row>
    <row r="148" spans="2:11" x14ac:dyDescent="0.2">
      <c r="B148" s="20"/>
      <c r="C148" s="28" t="s">
        <v>122</v>
      </c>
      <c r="D148" s="28"/>
      <c r="E148" s="25"/>
      <c r="F148" s="12">
        <f>+F149+F151+F152+F154+F156+F159+F160+F161</f>
        <v>350000</v>
      </c>
      <c r="G148" s="12">
        <f>+G149+G151+G152+G154+G156+G159+G160+G161</f>
        <v>1446228.12</v>
      </c>
      <c r="H148" s="12">
        <f t="shared" si="70"/>
        <v>1796228.12</v>
      </c>
      <c r="I148" s="12">
        <f>+I149+I151+I152+I154+I156+I159+I160+I161</f>
        <v>1796228.12</v>
      </c>
      <c r="J148" s="12">
        <f>+J149+J151+J152+J154+J156+J159+J160+J161</f>
        <v>1796228.12</v>
      </c>
      <c r="K148" s="13">
        <f t="shared" si="59"/>
        <v>0</v>
      </c>
    </row>
    <row r="149" spans="2:11" x14ac:dyDescent="0.2">
      <c r="B149" s="20"/>
      <c r="C149" s="28"/>
      <c r="D149" s="28" t="s">
        <v>123</v>
      </c>
      <c r="E149" s="25"/>
      <c r="F149" s="12">
        <f>F150</f>
        <v>0</v>
      </c>
      <c r="G149" s="12">
        <f t="shared" ref="G149" si="80">G150</f>
        <v>625667.24000000011</v>
      </c>
      <c r="H149" s="12">
        <f t="shared" ref="H149" si="81">H150</f>
        <v>625667.24000000011</v>
      </c>
      <c r="I149" s="12">
        <f t="shared" ref="I149" si="82">I150</f>
        <v>625667.24000000011</v>
      </c>
      <c r="J149" s="12">
        <f t="shared" ref="J149" si="83">J150</f>
        <v>625667.24000000011</v>
      </c>
      <c r="K149" s="13">
        <f t="shared" ref="K149" si="84">K150</f>
        <v>0</v>
      </c>
    </row>
    <row r="150" spans="2:11" x14ac:dyDescent="0.2">
      <c r="B150" s="21"/>
      <c r="C150" s="29"/>
      <c r="D150" s="29"/>
      <c r="E150" s="39" t="s">
        <v>124</v>
      </c>
      <c r="F150" s="14">
        <v>0</v>
      </c>
      <c r="G150" s="14">
        <v>625667.24000000011</v>
      </c>
      <c r="H150" s="14">
        <f t="shared" si="70"/>
        <v>625667.24000000011</v>
      </c>
      <c r="I150" s="14">
        <v>625667.24000000011</v>
      </c>
      <c r="J150" s="14">
        <v>625667.24000000011</v>
      </c>
      <c r="K150" s="15">
        <f t="shared" si="59"/>
        <v>0</v>
      </c>
    </row>
    <row r="151" spans="2:11" x14ac:dyDescent="0.2">
      <c r="B151" s="20"/>
      <c r="C151" s="28"/>
      <c r="D151" s="28" t="s">
        <v>125</v>
      </c>
      <c r="E151" s="25"/>
      <c r="F151" s="12">
        <v>0</v>
      </c>
      <c r="G151" s="12">
        <v>0</v>
      </c>
      <c r="H151" s="12">
        <f t="shared" si="70"/>
        <v>0</v>
      </c>
      <c r="I151" s="12">
        <v>0</v>
      </c>
      <c r="J151" s="12">
        <v>0</v>
      </c>
      <c r="K151" s="13">
        <f t="shared" ref="K151:K154" si="85">H151-I151</f>
        <v>0</v>
      </c>
    </row>
    <row r="152" spans="2:11" x14ac:dyDescent="0.2">
      <c r="B152" s="20"/>
      <c r="C152" s="28"/>
      <c r="D152" s="28" t="s">
        <v>126</v>
      </c>
      <c r="E152" s="25"/>
      <c r="F152" s="12">
        <f>F153</f>
        <v>0</v>
      </c>
      <c r="G152" s="12">
        <f t="shared" ref="G152:K152" si="86">G153</f>
        <v>4032.16</v>
      </c>
      <c r="H152" s="12">
        <f t="shared" si="86"/>
        <v>4032.16</v>
      </c>
      <c r="I152" s="12">
        <f t="shared" si="86"/>
        <v>4032.16</v>
      </c>
      <c r="J152" s="12">
        <f t="shared" si="86"/>
        <v>4032.16</v>
      </c>
      <c r="K152" s="13">
        <f t="shared" si="86"/>
        <v>0</v>
      </c>
    </row>
    <row r="153" spans="2:11" ht="25.5" x14ac:dyDescent="0.2">
      <c r="B153" s="21"/>
      <c r="C153" s="29"/>
      <c r="D153" s="29"/>
      <c r="E153" s="39" t="s">
        <v>126</v>
      </c>
      <c r="F153" s="14">
        <v>0</v>
      </c>
      <c r="G153" s="14">
        <v>4032.16</v>
      </c>
      <c r="H153" s="14">
        <f t="shared" ref="H153" si="87">F153+G153</f>
        <v>4032.16</v>
      </c>
      <c r="I153" s="14">
        <v>4032.16</v>
      </c>
      <c r="J153" s="14">
        <v>4032.16</v>
      </c>
      <c r="K153" s="15">
        <f t="shared" si="85"/>
        <v>0</v>
      </c>
    </row>
    <row r="154" spans="2:11" x14ac:dyDescent="0.2">
      <c r="B154" s="20"/>
      <c r="C154" s="28"/>
      <c r="D154" s="28" t="s">
        <v>127</v>
      </c>
      <c r="E154" s="25"/>
      <c r="F154" s="12">
        <v>0</v>
      </c>
      <c r="G154" s="12">
        <v>0</v>
      </c>
      <c r="H154" s="12">
        <f t="shared" si="70"/>
        <v>0</v>
      </c>
      <c r="I154" s="12">
        <v>0</v>
      </c>
      <c r="J154" s="12">
        <v>0</v>
      </c>
      <c r="K154" s="13">
        <f t="shared" si="85"/>
        <v>0</v>
      </c>
    </row>
    <row r="155" spans="2:11" x14ac:dyDescent="0.2">
      <c r="B155" s="20"/>
      <c r="C155" s="28"/>
      <c r="D155" s="28" t="s">
        <v>128</v>
      </c>
      <c r="E155" s="25"/>
      <c r="F155" s="12">
        <v>0</v>
      </c>
      <c r="G155" s="12">
        <v>0</v>
      </c>
      <c r="H155" s="12">
        <f t="shared" si="70"/>
        <v>0</v>
      </c>
      <c r="I155" s="12">
        <v>0</v>
      </c>
      <c r="J155" s="12">
        <v>0</v>
      </c>
      <c r="K155" s="13">
        <f t="shared" si="59"/>
        <v>0</v>
      </c>
    </row>
    <row r="156" spans="2:11" x14ac:dyDescent="0.2">
      <c r="B156" s="20"/>
      <c r="C156" s="28"/>
      <c r="D156" s="28" t="s">
        <v>129</v>
      </c>
      <c r="E156" s="25"/>
      <c r="F156" s="12">
        <f>SUM(F157:F158)</f>
        <v>350000</v>
      </c>
      <c r="G156" s="12">
        <f t="shared" ref="G156:K156" si="88">SUM(G157:G158)</f>
        <v>816528.72</v>
      </c>
      <c r="H156" s="12">
        <f t="shared" si="88"/>
        <v>1166528.72</v>
      </c>
      <c r="I156" s="12">
        <f t="shared" si="88"/>
        <v>1166528.72</v>
      </c>
      <c r="J156" s="12">
        <f t="shared" si="88"/>
        <v>1166528.72</v>
      </c>
      <c r="K156" s="13">
        <f t="shared" si="88"/>
        <v>0</v>
      </c>
    </row>
    <row r="157" spans="2:11" x14ac:dyDescent="0.2">
      <c r="B157" s="21"/>
      <c r="C157" s="29"/>
      <c r="D157" s="29"/>
      <c r="E157" s="39" t="s">
        <v>130</v>
      </c>
      <c r="F157" s="14">
        <v>350000</v>
      </c>
      <c r="G157" s="14">
        <v>548944.51</v>
      </c>
      <c r="H157" s="14">
        <f t="shared" si="70"/>
        <v>898944.51</v>
      </c>
      <c r="I157" s="14">
        <v>898944.51</v>
      </c>
      <c r="J157" s="14">
        <v>898944.51</v>
      </c>
      <c r="K157" s="15">
        <f t="shared" si="59"/>
        <v>0</v>
      </c>
    </row>
    <row r="158" spans="2:11" x14ac:dyDescent="0.2">
      <c r="B158" s="21"/>
      <c r="C158" s="29"/>
      <c r="D158" s="29"/>
      <c r="E158" s="39" t="s">
        <v>131</v>
      </c>
      <c r="F158" s="14">
        <v>0</v>
      </c>
      <c r="G158" s="14">
        <v>267584.21000000002</v>
      </c>
      <c r="H158" s="14">
        <f t="shared" si="70"/>
        <v>267584.21000000002</v>
      </c>
      <c r="I158" s="14">
        <v>267584.21000000002</v>
      </c>
      <c r="J158" s="14">
        <v>267584.21000000002</v>
      </c>
      <c r="K158" s="15">
        <f t="shared" si="59"/>
        <v>0</v>
      </c>
    </row>
    <row r="159" spans="2:11" x14ac:dyDescent="0.2">
      <c r="B159" s="20"/>
      <c r="C159" s="28"/>
      <c r="D159" s="28" t="s">
        <v>132</v>
      </c>
      <c r="E159" s="25"/>
      <c r="F159" s="12">
        <v>0</v>
      </c>
      <c r="G159" s="12">
        <v>0</v>
      </c>
      <c r="H159" s="12">
        <f t="shared" si="70"/>
        <v>0</v>
      </c>
      <c r="I159" s="12">
        <v>0</v>
      </c>
      <c r="J159" s="12">
        <v>0</v>
      </c>
      <c r="K159" s="13">
        <f t="shared" ref="K159:K161" si="89">H159-I159</f>
        <v>0</v>
      </c>
    </row>
    <row r="160" spans="2:11" x14ac:dyDescent="0.2">
      <c r="B160" s="20"/>
      <c r="C160" s="28"/>
      <c r="D160" s="28" t="s">
        <v>133</v>
      </c>
      <c r="E160" s="25"/>
      <c r="F160" s="12">
        <v>0</v>
      </c>
      <c r="G160" s="12">
        <v>0</v>
      </c>
      <c r="H160" s="12">
        <f t="shared" si="70"/>
        <v>0</v>
      </c>
      <c r="I160" s="12">
        <v>0</v>
      </c>
      <c r="J160" s="12">
        <v>0</v>
      </c>
      <c r="K160" s="13">
        <f t="shared" si="89"/>
        <v>0</v>
      </c>
    </row>
    <row r="161" spans="2:11" x14ac:dyDescent="0.2">
      <c r="B161" s="20"/>
      <c r="C161" s="28"/>
      <c r="D161" s="28" t="s">
        <v>134</v>
      </c>
      <c r="E161" s="25"/>
      <c r="F161" s="12">
        <v>0</v>
      </c>
      <c r="G161" s="12">
        <v>0</v>
      </c>
      <c r="H161" s="12">
        <f t="shared" si="70"/>
        <v>0</v>
      </c>
      <c r="I161" s="12">
        <v>0</v>
      </c>
      <c r="J161" s="12">
        <v>0</v>
      </c>
      <c r="K161" s="13">
        <f t="shared" si="89"/>
        <v>0</v>
      </c>
    </row>
    <row r="162" spans="2:11" x14ac:dyDescent="0.2">
      <c r="B162" s="20" t="s">
        <v>135</v>
      </c>
      <c r="C162" s="28"/>
      <c r="D162" s="28"/>
      <c r="E162" s="25"/>
      <c r="F162" s="12">
        <f>F163+F176+F193+F207+F221+F238+F249+F262+F271</f>
        <v>21827602.229999997</v>
      </c>
      <c r="G162" s="12">
        <f>G163+G176+G193+G207+G221+G238+G249+G262+G271</f>
        <v>10865964.430000002</v>
      </c>
      <c r="H162" s="12">
        <f t="shared" si="70"/>
        <v>32693566.659999996</v>
      </c>
      <c r="I162" s="12">
        <f>I163+I176+I193+I207+I221+I238+I249+I262+I271</f>
        <v>32693559.580000006</v>
      </c>
      <c r="J162" s="12">
        <f>J163+J176+J193+J207+J221+J238+J249+J262+J271</f>
        <v>32693559.580000006</v>
      </c>
      <c r="K162" s="13">
        <f t="shared" si="59"/>
        <v>7.0799999907612801</v>
      </c>
    </row>
    <row r="163" spans="2:11" x14ac:dyDescent="0.2">
      <c r="B163" s="20"/>
      <c r="C163" s="28" t="s">
        <v>136</v>
      </c>
      <c r="D163" s="28"/>
      <c r="E163" s="25"/>
      <c r="F163" s="12">
        <f>F164+F167+F168+F169+F170+F171+F172+F174+F175</f>
        <v>8397136</v>
      </c>
      <c r="G163" s="12">
        <f t="shared" ref="G163:K163" si="90">G164+G167+G168+G169+G170+G171+G172+G174+G175</f>
        <v>6646826.8200000003</v>
      </c>
      <c r="H163" s="12">
        <f t="shared" si="90"/>
        <v>15043962.82</v>
      </c>
      <c r="I163" s="12">
        <f t="shared" si="90"/>
        <v>15043962.82</v>
      </c>
      <c r="J163" s="12">
        <f t="shared" si="90"/>
        <v>15043962.82</v>
      </c>
      <c r="K163" s="13">
        <f t="shared" si="90"/>
        <v>0</v>
      </c>
    </row>
    <row r="164" spans="2:11" x14ac:dyDescent="0.2">
      <c r="B164" s="20"/>
      <c r="C164" s="28"/>
      <c r="D164" s="28" t="s">
        <v>137</v>
      </c>
      <c r="E164" s="25"/>
      <c r="F164" s="12">
        <f>SUBTOTAL(9,F165:F166)</f>
        <v>8397136</v>
      </c>
      <c r="G164" s="12">
        <f t="shared" ref="G164:J164" si="91">SUBTOTAL(9,G165:G166)</f>
        <v>6286173.0800000001</v>
      </c>
      <c r="H164" s="12">
        <f t="shared" si="70"/>
        <v>14683309.08</v>
      </c>
      <c r="I164" s="12">
        <f t="shared" si="91"/>
        <v>14683309.08</v>
      </c>
      <c r="J164" s="12">
        <f t="shared" si="91"/>
        <v>14683309.08</v>
      </c>
      <c r="K164" s="13">
        <f t="shared" si="59"/>
        <v>0</v>
      </c>
    </row>
    <row r="165" spans="2:11" x14ac:dyDescent="0.2">
      <c r="B165" s="21"/>
      <c r="C165" s="29"/>
      <c r="D165" s="29"/>
      <c r="E165" s="39" t="s">
        <v>138</v>
      </c>
      <c r="F165" s="14">
        <v>0</v>
      </c>
      <c r="G165" s="14">
        <v>830183</v>
      </c>
      <c r="H165" s="14">
        <f t="shared" si="70"/>
        <v>830183</v>
      </c>
      <c r="I165" s="14">
        <v>830183</v>
      </c>
      <c r="J165" s="14">
        <v>830183</v>
      </c>
      <c r="K165" s="15">
        <f t="shared" ref="K165:K206" si="92">H165-I165</f>
        <v>0</v>
      </c>
    </row>
    <row r="166" spans="2:11" x14ac:dyDescent="0.2">
      <c r="B166" s="21"/>
      <c r="C166" s="29"/>
      <c r="D166" s="29"/>
      <c r="E166" s="39" t="s">
        <v>139</v>
      </c>
      <c r="F166" s="14">
        <v>8397136</v>
      </c>
      <c r="G166" s="14">
        <v>5455990.0800000001</v>
      </c>
      <c r="H166" s="14">
        <f t="shared" si="70"/>
        <v>13853126.08</v>
      </c>
      <c r="I166" s="14">
        <v>13853126.08</v>
      </c>
      <c r="J166" s="14">
        <v>13853126.08</v>
      </c>
      <c r="K166" s="15">
        <f t="shared" si="92"/>
        <v>0</v>
      </c>
    </row>
    <row r="167" spans="2:11" x14ac:dyDescent="0.2">
      <c r="B167" s="20"/>
      <c r="C167" s="28"/>
      <c r="D167" s="28" t="s">
        <v>140</v>
      </c>
      <c r="E167" s="25"/>
      <c r="F167" s="12">
        <v>0</v>
      </c>
      <c r="G167" s="12">
        <v>0</v>
      </c>
      <c r="H167" s="12">
        <f t="shared" si="70"/>
        <v>0</v>
      </c>
      <c r="I167" s="12">
        <v>0</v>
      </c>
      <c r="J167" s="12">
        <v>0</v>
      </c>
      <c r="K167" s="13">
        <f t="shared" si="92"/>
        <v>0</v>
      </c>
    </row>
    <row r="168" spans="2:11" x14ac:dyDescent="0.2">
      <c r="B168" s="20"/>
      <c r="C168" s="28"/>
      <c r="D168" s="28" t="s">
        <v>141</v>
      </c>
      <c r="E168" s="25"/>
      <c r="F168" s="12">
        <v>0</v>
      </c>
      <c r="G168" s="12">
        <v>0</v>
      </c>
      <c r="H168" s="12">
        <f t="shared" si="70"/>
        <v>0</v>
      </c>
      <c r="I168" s="12">
        <v>0</v>
      </c>
      <c r="J168" s="12">
        <v>0</v>
      </c>
      <c r="K168" s="13">
        <f t="shared" si="92"/>
        <v>0</v>
      </c>
    </row>
    <row r="169" spans="2:11" x14ac:dyDescent="0.2">
      <c r="B169" s="20"/>
      <c r="C169" s="28"/>
      <c r="D169" s="28" t="s">
        <v>142</v>
      </c>
      <c r="E169" s="25"/>
      <c r="F169" s="12">
        <v>0</v>
      </c>
      <c r="G169" s="12">
        <v>0</v>
      </c>
      <c r="H169" s="12">
        <f t="shared" si="70"/>
        <v>0</v>
      </c>
      <c r="I169" s="12">
        <v>0</v>
      </c>
      <c r="J169" s="12">
        <v>0</v>
      </c>
      <c r="K169" s="13">
        <f t="shared" si="92"/>
        <v>0</v>
      </c>
    </row>
    <row r="170" spans="2:11" x14ac:dyDescent="0.2">
      <c r="B170" s="20"/>
      <c r="C170" s="28"/>
      <c r="D170" s="28" t="s">
        <v>143</v>
      </c>
      <c r="E170" s="25"/>
      <c r="F170" s="12">
        <v>0</v>
      </c>
      <c r="G170" s="12">
        <v>0</v>
      </c>
      <c r="H170" s="12">
        <f t="shared" si="70"/>
        <v>0</v>
      </c>
      <c r="I170" s="12">
        <v>0</v>
      </c>
      <c r="J170" s="12">
        <v>0</v>
      </c>
      <c r="K170" s="13">
        <f t="shared" si="92"/>
        <v>0</v>
      </c>
    </row>
    <row r="171" spans="2:11" x14ac:dyDescent="0.2">
      <c r="B171" s="20"/>
      <c r="C171" s="28"/>
      <c r="D171" s="28" t="s">
        <v>144</v>
      </c>
      <c r="E171" s="25"/>
      <c r="F171" s="12">
        <v>0</v>
      </c>
      <c r="G171" s="12">
        <v>0</v>
      </c>
      <c r="H171" s="12">
        <f t="shared" si="70"/>
        <v>0</v>
      </c>
      <c r="I171" s="12">
        <v>0</v>
      </c>
      <c r="J171" s="12">
        <v>0</v>
      </c>
      <c r="K171" s="13">
        <f t="shared" si="92"/>
        <v>0</v>
      </c>
    </row>
    <row r="172" spans="2:11" x14ac:dyDescent="0.2">
      <c r="B172" s="20"/>
      <c r="C172" s="28"/>
      <c r="D172" s="28" t="s">
        <v>145</v>
      </c>
      <c r="E172" s="25"/>
      <c r="F172" s="12">
        <f>F173</f>
        <v>0</v>
      </c>
      <c r="G172" s="12">
        <f t="shared" ref="G172:K172" si="93">G173</f>
        <v>360653.74</v>
      </c>
      <c r="H172" s="12">
        <f t="shared" si="93"/>
        <v>360653.74</v>
      </c>
      <c r="I172" s="12">
        <f t="shared" si="93"/>
        <v>360653.74</v>
      </c>
      <c r="J172" s="12">
        <f t="shared" si="93"/>
        <v>360653.74</v>
      </c>
      <c r="K172" s="13">
        <f t="shared" si="93"/>
        <v>0</v>
      </c>
    </row>
    <row r="173" spans="2:11" x14ac:dyDescent="0.2">
      <c r="B173" s="21"/>
      <c r="C173" s="29"/>
      <c r="D173" s="29"/>
      <c r="E173" s="39" t="s">
        <v>146</v>
      </c>
      <c r="F173" s="14">
        <v>0</v>
      </c>
      <c r="G173" s="14">
        <v>360653.74</v>
      </c>
      <c r="H173" s="14">
        <f t="shared" si="70"/>
        <v>360653.74</v>
      </c>
      <c r="I173" s="14">
        <v>360653.74</v>
      </c>
      <c r="J173" s="14">
        <v>360653.74</v>
      </c>
      <c r="K173" s="15">
        <f t="shared" si="92"/>
        <v>0</v>
      </c>
    </row>
    <row r="174" spans="2:11" x14ac:dyDescent="0.2">
      <c r="B174" s="20"/>
      <c r="C174" s="28"/>
      <c r="D174" s="28" t="s">
        <v>147</v>
      </c>
      <c r="E174" s="25"/>
      <c r="F174" s="12">
        <v>0</v>
      </c>
      <c r="G174" s="12">
        <v>0</v>
      </c>
      <c r="H174" s="12">
        <f t="shared" si="70"/>
        <v>0</v>
      </c>
      <c r="I174" s="12">
        <v>0</v>
      </c>
      <c r="J174" s="12">
        <v>0</v>
      </c>
      <c r="K174" s="13">
        <f t="shared" si="92"/>
        <v>0</v>
      </c>
    </row>
    <row r="175" spans="2:11" x14ac:dyDescent="0.2">
      <c r="B175" s="20"/>
      <c r="C175" s="28"/>
      <c r="D175" s="28" t="s">
        <v>148</v>
      </c>
      <c r="E175" s="25"/>
      <c r="F175" s="12">
        <v>0</v>
      </c>
      <c r="G175" s="12">
        <v>0</v>
      </c>
      <c r="H175" s="12">
        <f t="shared" si="70"/>
        <v>0</v>
      </c>
      <c r="I175" s="12">
        <v>0</v>
      </c>
      <c r="J175" s="12">
        <v>0</v>
      </c>
      <c r="K175" s="13">
        <f t="shared" ref="K175" si="94">H175-I175</f>
        <v>0</v>
      </c>
    </row>
    <row r="176" spans="2:11" x14ac:dyDescent="0.2">
      <c r="B176" s="20"/>
      <c r="C176" s="28" t="s">
        <v>149</v>
      </c>
      <c r="D176" s="28"/>
      <c r="E176" s="25"/>
      <c r="F176" s="12">
        <f>F177+F179+F181+F183+F185+F187+F190+F191+F192</f>
        <v>1884360</v>
      </c>
      <c r="G176" s="12">
        <f t="shared" ref="G176:K176" si="95">G177+G179+G181+G183+G185+G187+G190+G191+G192</f>
        <v>4229018.5999999996</v>
      </c>
      <c r="H176" s="12">
        <f t="shared" si="95"/>
        <v>5885090.5999999996</v>
      </c>
      <c r="I176" s="12">
        <f t="shared" si="95"/>
        <v>6113378.5999999996</v>
      </c>
      <c r="J176" s="12">
        <f t="shared" si="95"/>
        <v>6113378.5999999996</v>
      </c>
      <c r="K176" s="13">
        <f t="shared" si="95"/>
        <v>0</v>
      </c>
    </row>
    <row r="177" spans="2:11" x14ac:dyDescent="0.2">
      <c r="B177" s="20"/>
      <c r="C177" s="28"/>
      <c r="D177" s="28" t="s">
        <v>150</v>
      </c>
      <c r="E177" s="25"/>
      <c r="F177" s="12">
        <f>F178</f>
        <v>0</v>
      </c>
      <c r="G177" s="12">
        <f>G178</f>
        <v>234000</v>
      </c>
      <c r="H177" s="12">
        <f t="shared" ref="H177" si="96">H178</f>
        <v>234000</v>
      </c>
      <c r="I177" s="12">
        <f t="shared" ref="I177" si="97">I178</f>
        <v>234000</v>
      </c>
      <c r="J177" s="12">
        <f t="shared" ref="J177" si="98">J178</f>
        <v>234000</v>
      </c>
      <c r="K177" s="13">
        <f t="shared" ref="K177" si="99">K178</f>
        <v>0</v>
      </c>
    </row>
    <row r="178" spans="2:11" x14ac:dyDescent="0.2">
      <c r="B178" s="21"/>
      <c r="C178" s="29"/>
      <c r="D178" s="29"/>
      <c r="E178" s="39" t="s">
        <v>151</v>
      </c>
      <c r="F178" s="14">
        <v>0</v>
      </c>
      <c r="G178" s="14">
        <v>234000</v>
      </c>
      <c r="H178" s="14">
        <f t="shared" si="70"/>
        <v>234000</v>
      </c>
      <c r="I178" s="14">
        <v>234000</v>
      </c>
      <c r="J178" s="14">
        <v>234000</v>
      </c>
      <c r="K178" s="15">
        <f t="shared" si="92"/>
        <v>0</v>
      </c>
    </row>
    <row r="179" spans="2:11" x14ac:dyDescent="0.2">
      <c r="B179" s="20"/>
      <c r="C179" s="28"/>
      <c r="D179" s="28" t="s">
        <v>152</v>
      </c>
      <c r="E179" s="25"/>
      <c r="F179" s="12">
        <f>F180</f>
        <v>0</v>
      </c>
      <c r="G179" s="12">
        <f>G180</f>
        <v>93783</v>
      </c>
      <c r="H179" s="12">
        <f t="shared" ref="H179" si="100">H180</f>
        <v>93783</v>
      </c>
      <c r="I179" s="12">
        <f t="shared" ref="I179" si="101">I180</f>
        <v>93783</v>
      </c>
      <c r="J179" s="12">
        <f t="shared" ref="J179" si="102">J180</f>
        <v>93783</v>
      </c>
      <c r="K179" s="13">
        <f t="shared" ref="K179" si="103">K180</f>
        <v>0</v>
      </c>
    </row>
    <row r="180" spans="2:11" x14ac:dyDescent="0.2">
      <c r="B180" s="21"/>
      <c r="C180" s="29"/>
      <c r="D180" s="29"/>
      <c r="E180" s="39" t="s">
        <v>153</v>
      </c>
      <c r="F180" s="14">
        <v>0</v>
      </c>
      <c r="G180" s="14">
        <v>93783</v>
      </c>
      <c r="H180" s="14">
        <f t="shared" si="70"/>
        <v>93783</v>
      </c>
      <c r="I180" s="14">
        <v>93783</v>
      </c>
      <c r="J180" s="14">
        <v>93783</v>
      </c>
      <c r="K180" s="15">
        <f t="shared" si="92"/>
        <v>0</v>
      </c>
    </row>
    <row r="181" spans="2:11" x14ac:dyDescent="0.2">
      <c r="B181" s="20"/>
      <c r="C181" s="28"/>
      <c r="D181" s="28" t="s">
        <v>154</v>
      </c>
      <c r="E181" s="25"/>
      <c r="F181" s="12">
        <f>F182</f>
        <v>0</v>
      </c>
      <c r="G181" s="12">
        <f>G182</f>
        <v>21370</v>
      </c>
      <c r="H181" s="12">
        <f t="shared" ref="H181:K181" si="104">H182</f>
        <v>21370</v>
      </c>
      <c r="I181" s="12">
        <f t="shared" si="104"/>
        <v>21370</v>
      </c>
      <c r="J181" s="12">
        <f t="shared" si="104"/>
        <v>21370</v>
      </c>
      <c r="K181" s="13">
        <f t="shared" si="104"/>
        <v>0</v>
      </c>
    </row>
    <row r="182" spans="2:11" x14ac:dyDescent="0.2">
      <c r="B182" s="21"/>
      <c r="C182" s="29"/>
      <c r="D182" s="29"/>
      <c r="E182" s="39" t="s">
        <v>706</v>
      </c>
      <c r="F182" s="14">
        <v>0</v>
      </c>
      <c r="G182" s="14">
        <v>21370</v>
      </c>
      <c r="H182" s="14">
        <f t="shared" ref="H182" si="105">F182+G182</f>
        <v>21370</v>
      </c>
      <c r="I182" s="14">
        <v>21370</v>
      </c>
      <c r="J182" s="14">
        <v>21370</v>
      </c>
      <c r="K182" s="15">
        <f t="shared" ref="K182" si="106">H182-I182</f>
        <v>0</v>
      </c>
    </row>
    <row r="183" spans="2:11" x14ac:dyDescent="0.2">
      <c r="B183" s="20"/>
      <c r="C183" s="28"/>
      <c r="D183" s="28" t="s">
        <v>155</v>
      </c>
      <c r="E183" s="25"/>
      <c r="F183" s="12">
        <f>F184</f>
        <v>284360</v>
      </c>
      <c r="G183" s="12">
        <f>G184</f>
        <v>-284360</v>
      </c>
      <c r="H183" s="12">
        <f t="shared" ref="H183:H185" si="107">H184</f>
        <v>0</v>
      </c>
      <c r="I183" s="12">
        <f t="shared" ref="I183:I185" si="108">I184</f>
        <v>0</v>
      </c>
      <c r="J183" s="12">
        <f t="shared" ref="J183:J185" si="109">J184</f>
        <v>0</v>
      </c>
      <c r="K183" s="13">
        <f t="shared" ref="K183:K185" si="110">K184</f>
        <v>0</v>
      </c>
    </row>
    <row r="184" spans="2:11" x14ac:dyDescent="0.2">
      <c r="B184" s="21"/>
      <c r="C184" s="29"/>
      <c r="D184" s="29"/>
      <c r="E184" s="39" t="s">
        <v>156</v>
      </c>
      <c r="F184" s="14">
        <v>284360</v>
      </c>
      <c r="G184" s="14">
        <v>-284360</v>
      </c>
      <c r="H184" s="14">
        <f t="shared" si="70"/>
        <v>0</v>
      </c>
      <c r="I184" s="14">
        <v>0</v>
      </c>
      <c r="J184" s="14">
        <v>0</v>
      </c>
      <c r="K184" s="15">
        <f t="shared" si="92"/>
        <v>0</v>
      </c>
    </row>
    <row r="185" spans="2:11" x14ac:dyDescent="0.2">
      <c r="B185" s="20"/>
      <c r="C185" s="28"/>
      <c r="D185" s="28" t="s">
        <v>157</v>
      </c>
      <c r="E185" s="25"/>
      <c r="F185" s="12">
        <f>F186</f>
        <v>0</v>
      </c>
      <c r="G185" s="12">
        <f>G186</f>
        <v>5500</v>
      </c>
      <c r="H185" s="12">
        <f t="shared" si="107"/>
        <v>5500</v>
      </c>
      <c r="I185" s="12">
        <f t="shared" si="108"/>
        <v>5500</v>
      </c>
      <c r="J185" s="12">
        <f t="shared" si="109"/>
        <v>5500</v>
      </c>
      <c r="K185" s="13">
        <f t="shared" si="110"/>
        <v>0</v>
      </c>
    </row>
    <row r="186" spans="2:11" x14ac:dyDescent="0.2">
      <c r="B186" s="21"/>
      <c r="C186" s="29"/>
      <c r="D186" s="29"/>
      <c r="E186" s="39" t="s">
        <v>707</v>
      </c>
      <c r="F186" s="14">
        <v>0</v>
      </c>
      <c r="G186" s="14">
        <v>5500</v>
      </c>
      <c r="H186" s="14">
        <f t="shared" ref="H186" si="111">F186+G186</f>
        <v>5500</v>
      </c>
      <c r="I186" s="14">
        <v>5500</v>
      </c>
      <c r="J186" s="14">
        <v>5500</v>
      </c>
      <c r="K186" s="15">
        <f t="shared" ref="K186" si="112">H186-I186</f>
        <v>0</v>
      </c>
    </row>
    <row r="187" spans="2:11" x14ac:dyDescent="0.2">
      <c r="B187" s="20"/>
      <c r="C187" s="28"/>
      <c r="D187" s="28" t="s">
        <v>158</v>
      </c>
      <c r="E187" s="25"/>
      <c r="F187" s="12">
        <f>SUM(F188:F189)</f>
        <v>1600000</v>
      </c>
      <c r="G187" s="12">
        <f>SUM(G188:G189)</f>
        <v>4158725.5999999996</v>
      </c>
      <c r="H187" s="12">
        <f t="shared" ref="H187:K187" si="113">SUM(H188:H189)</f>
        <v>5530437.5999999996</v>
      </c>
      <c r="I187" s="12">
        <f t="shared" si="113"/>
        <v>5758725.5999999996</v>
      </c>
      <c r="J187" s="12">
        <f t="shared" si="113"/>
        <v>5758725.5999999996</v>
      </c>
      <c r="K187" s="13">
        <f t="shared" si="113"/>
        <v>0</v>
      </c>
    </row>
    <row r="188" spans="2:11" x14ac:dyDescent="0.2">
      <c r="B188" s="21"/>
      <c r="C188" s="29"/>
      <c r="D188" s="29"/>
      <c r="E188" s="39" t="s">
        <v>492</v>
      </c>
      <c r="F188" s="14">
        <v>1600000</v>
      </c>
      <c r="G188" s="14">
        <v>-1219520</v>
      </c>
      <c r="H188" s="14">
        <v>152192</v>
      </c>
      <c r="I188" s="14">
        <v>380480</v>
      </c>
      <c r="J188" s="14">
        <v>380480</v>
      </c>
      <c r="K188" s="15">
        <v>0</v>
      </c>
    </row>
    <row r="189" spans="2:11" x14ac:dyDescent="0.2">
      <c r="B189" s="21"/>
      <c r="C189" s="29"/>
      <c r="D189" s="29"/>
      <c r="E189" s="39" t="s">
        <v>714</v>
      </c>
      <c r="F189" s="14">
        <v>0</v>
      </c>
      <c r="G189" s="14">
        <v>5378245.5999999996</v>
      </c>
      <c r="H189" s="14">
        <v>5378245.5999999996</v>
      </c>
      <c r="I189" s="14">
        <v>5378245.5999999996</v>
      </c>
      <c r="J189" s="14">
        <v>5378245.5999999996</v>
      </c>
      <c r="K189" s="15">
        <v>0</v>
      </c>
    </row>
    <row r="190" spans="2:11" x14ac:dyDescent="0.2">
      <c r="B190" s="20"/>
      <c r="C190" s="28"/>
      <c r="D190" s="28" t="s">
        <v>159</v>
      </c>
      <c r="E190" s="25"/>
      <c r="F190" s="12">
        <v>0</v>
      </c>
      <c r="G190" s="12">
        <v>0</v>
      </c>
      <c r="H190" s="12">
        <f t="shared" si="70"/>
        <v>0</v>
      </c>
      <c r="I190" s="12">
        <v>0</v>
      </c>
      <c r="J190" s="12">
        <v>0</v>
      </c>
      <c r="K190" s="13">
        <f t="shared" si="92"/>
        <v>0</v>
      </c>
    </row>
    <row r="191" spans="2:11" x14ac:dyDescent="0.2">
      <c r="B191" s="20"/>
      <c r="C191" s="28"/>
      <c r="D191" s="28" t="s">
        <v>160</v>
      </c>
      <c r="E191" s="25"/>
      <c r="F191" s="12">
        <v>0</v>
      </c>
      <c r="G191" s="12">
        <v>0</v>
      </c>
      <c r="H191" s="12">
        <f t="shared" si="70"/>
        <v>0</v>
      </c>
      <c r="I191" s="12">
        <v>0</v>
      </c>
      <c r="J191" s="12">
        <v>0</v>
      </c>
      <c r="K191" s="13">
        <f t="shared" si="92"/>
        <v>0</v>
      </c>
    </row>
    <row r="192" spans="2:11" x14ac:dyDescent="0.2">
      <c r="B192" s="20"/>
      <c r="C192" s="28"/>
      <c r="D192" s="28" t="s">
        <v>161</v>
      </c>
      <c r="E192" s="25"/>
      <c r="F192" s="12">
        <v>0</v>
      </c>
      <c r="G192" s="12">
        <v>0</v>
      </c>
      <c r="H192" s="12">
        <f t="shared" ref="H192:H248" si="114">F192+G192</f>
        <v>0</v>
      </c>
      <c r="I192" s="12">
        <v>0</v>
      </c>
      <c r="J192" s="12">
        <v>0</v>
      </c>
      <c r="K192" s="13">
        <f t="shared" ref="K192" si="115">H192-I192</f>
        <v>0</v>
      </c>
    </row>
    <row r="193" spans="2:11" x14ac:dyDescent="0.2">
      <c r="B193" s="20"/>
      <c r="C193" s="28" t="s">
        <v>162</v>
      </c>
      <c r="D193" s="28"/>
      <c r="E193" s="25"/>
      <c r="F193" s="12">
        <f>F194+F196+F198+F199+F200+F201+F204+F205+F206</f>
        <v>4499966.22</v>
      </c>
      <c r="G193" s="12">
        <f t="shared" ref="G193:K193" si="116">G194+G196+G198+G199+G200+G201+G204+G205+G206</f>
        <v>-3712939.2199999997</v>
      </c>
      <c r="H193" s="12">
        <f t="shared" si="116"/>
        <v>787027</v>
      </c>
      <c r="I193" s="12">
        <f t="shared" si="116"/>
        <v>787027</v>
      </c>
      <c r="J193" s="12">
        <f t="shared" si="116"/>
        <v>787027</v>
      </c>
      <c r="K193" s="13">
        <f t="shared" si="116"/>
        <v>0</v>
      </c>
    </row>
    <row r="194" spans="2:11" x14ac:dyDescent="0.2">
      <c r="B194" s="20"/>
      <c r="C194" s="28"/>
      <c r="D194" s="28" t="s">
        <v>163</v>
      </c>
      <c r="E194" s="25"/>
      <c r="F194" s="12">
        <f>F195</f>
        <v>150000</v>
      </c>
      <c r="G194" s="12">
        <f t="shared" ref="G194" si="117">G195</f>
        <v>576160</v>
      </c>
      <c r="H194" s="12">
        <f t="shared" ref="H194" si="118">H195</f>
        <v>726160</v>
      </c>
      <c r="I194" s="12">
        <f t="shared" ref="I194" si="119">I195</f>
        <v>726160</v>
      </c>
      <c r="J194" s="12">
        <f t="shared" ref="J194" si="120">J195</f>
        <v>726160</v>
      </c>
      <c r="K194" s="13">
        <f t="shared" ref="K194" si="121">K195</f>
        <v>0</v>
      </c>
    </row>
    <row r="195" spans="2:11" x14ac:dyDescent="0.2">
      <c r="B195" s="21"/>
      <c r="C195" s="29"/>
      <c r="D195" s="29"/>
      <c r="E195" s="39" t="s">
        <v>164</v>
      </c>
      <c r="F195" s="14">
        <v>150000</v>
      </c>
      <c r="G195" s="14">
        <v>576160</v>
      </c>
      <c r="H195" s="14">
        <f t="shared" si="114"/>
        <v>726160</v>
      </c>
      <c r="I195" s="14">
        <v>726160</v>
      </c>
      <c r="J195" s="14">
        <v>726160</v>
      </c>
      <c r="K195" s="15">
        <f t="shared" si="92"/>
        <v>0</v>
      </c>
    </row>
    <row r="196" spans="2:11" x14ac:dyDescent="0.2">
      <c r="B196" s="20"/>
      <c r="C196" s="28"/>
      <c r="D196" s="28" t="s">
        <v>165</v>
      </c>
      <c r="E196" s="25"/>
      <c r="F196" s="12">
        <f>F197</f>
        <v>4274966.22</v>
      </c>
      <c r="G196" s="12">
        <f t="shared" ref="G196" si="122">G197</f>
        <v>-4274966.22</v>
      </c>
      <c r="H196" s="12">
        <f t="shared" ref="H196" si="123">H197</f>
        <v>0</v>
      </c>
      <c r="I196" s="12">
        <f t="shared" ref="I196" si="124">I197</f>
        <v>0</v>
      </c>
      <c r="J196" s="12">
        <f t="shared" ref="J196" si="125">J197</f>
        <v>0</v>
      </c>
      <c r="K196" s="13">
        <f t="shared" ref="K196" si="126">K197</f>
        <v>0</v>
      </c>
    </row>
    <row r="197" spans="2:11" x14ac:dyDescent="0.2">
      <c r="B197" s="21"/>
      <c r="C197" s="29"/>
      <c r="D197" s="29"/>
      <c r="E197" s="39" t="s">
        <v>165</v>
      </c>
      <c r="F197" s="14">
        <v>4274966.22</v>
      </c>
      <c r="G197" s="14">
        <v>-4274966.22</v>
      </c>
      <c r="H197" s="14">
        <f t="shared" si="114"/>
        <v>0</v>
      </c>
      <c r="I197" s="14">
        <v>0</v>
      </c>
      <c r="J197" s="14">
        <v>0</v>
      </c>
      <c r="K197" s="15">
        <f t="shared" ref="K197" si="127">H197-I197</f>
        <v>0</v>
      </c>
    </row>
    <row r="198" spans="2:11" x14ac:dyDescent="0.2">
      <c r="B198" s="20"/>
      <c r="C198" s="28"/>
      <c r="D198" s="28" t="s">
        <v>166</v>
      </c>
      <c r="E198" s="25"/>
      <c r="F198" s="12">
        <v>0</v>
      </c>
      <c r="G198" s="12">
        <v>0</v>
      </c>
      <c r="H198" s="12">
        <f t="shared" si="114"/>
        <v>0</v>
      </c>
      <c r="I198" s="12">
        <v>0</v>
      </c>
      <c r="J198" s="12">
        <v>0</v>
      </c>
      <c r="K198" s="13">
        <f t="shared" si="92"/>
        <v>0</v>
      </c>
    </row>
    <row r="199" spans="2:11" x14ac:dyDescent="0.2">
      <c r="B199" s="20"/>
      <c r="C199" s="28"/>
      <c r="D199" s="28" t="s">
        <v>167</v>
      </c>
      <c r="E199" s="25"/>
      <c r="F199" s="12">
        <v>0</v>
      </c>
      <c r="G199" s="12">
        <v>0</v>
      </c>
      <c r="H199" s="12">
        <f t="shared" si="114"/>
        <v>0</v>
      </c>
      <c r="I199" s="12">
        <v>0</v>
      </c>
      <c r="J199" s="12">
        <v>0</v>
      </c>
      <c r="K199" s="13">
        <f t="shared" ref="K199:K200" si="128">H199-I199</f>
        <v>0</v>
      </c>
    </row>
    <row r="200" spans="2:11" x14ac:dyDescent="0.2">
      <c r="B200" s="20"/>
      <c r="C200" s="28"/>
      <c r="D200" s="28" t="s">
        <v>168</v>
      </c>
      <c r="E200" s="25"/>
      <c r="F200" s="12">
        <v>0</v>
      </c>
      <c r="G200" s="12">
        <v>0</v>
      </c>
      <c r="H200" s="12">
        <f t="shared" si="114"/>
        <v>0</v>
      </c>
      <c r="I200" s="12">
        <v>0</v>
      </c>
      <c r="J200" s="12">
        <v>0</v>
      </c>
      <c r="K200" s="13">
        <f t="shared" si="128"/>
        <v>0</v>
      </c>
    </row>
    <row r="201" spans="2:11" x14ac:dyDescent="0.2">
      <c r="B201" s="20"/>
      <c r="C201" s="28"/>
      <c r="D201" s="28" t="s">
        <v>169</v>
      </c>
      <c r="E201" s="25"/>
      <c r="F201" s="12">
        <f>SUM(F202:F203)</f>
        <v>75000</v>
      </c>
      <c r="G201" s="12">
        <f t="shared" ref="G201:K201" si="129">SUM(G202:G203)</f>
        <v>-14133</v>
      </c>
      <c r="H201" s="12">
        <f t="shared" si="129"/>
        <v>60867</v>
      </c>
      <c r="I201" s="12">
        <f t="shared" si="129"/>
        <v>60867</v>
      </c>
      <c r="J201" s="12">
        <f t="shared" si="129"/>
        <v>60867</v>
      </c>
      <c r="K201" s="13">
        <f t="shared" si="129"/>
        <v>0</v>
      </c>
    </row>
    <row r="202" spans="2:11" x14ac:dyDescent="0.2">
      <c r="B202" s="21"/>
      <c r="C202" s="29"/>
      <c r="D202" s="29"/>
      <c r="E202" s="39" t="s">
        <v>170</v>
      </c>
      <c r="F202" s="14">
        <v>75000</v>
      </c>
      <c r="G202" s="14">
        <v>-73490</v>
      </c>
      <c r="H202" s="14">
        <f t="shared" si="114"/>
        <v>1510</v>
      </c>
      <c r="I202" s="14">
        <v>1510</v>
      </c>
      <c r="J202" s="14">
        <v>1510</v>
      </c>
      <c r="K202" s="15">
        <f t="shared" si="92"/>
        <v>0</v>
      </c>
    </row>
    <row r="203" spans="2:11" x14ac:dyDescent="0.2">
      <c r="B203" s="21"/>
      <c r="C203" s="29"/>
      <c r="D203" s="29"/>
      <c r="E203" s="39" t="s">
        <v>503</v>
      </c>
      <c r="F203" s="14">
        <v>0</v>
      </c>
      <c r="G203" s="14">
        <v>59357</v>
      </c>
      <c r="H203" s="14">
        <f t="shared" si="114"/>
        <v>59357</v>
      </c>
      <c r="I203" s="14">
        <v>59357</v>
      </c>
      <c r="J203" s="14">
        <v>59357</v>
      </c>
      <c r="K203" s="15">
        <f t="shared" ref="K203" si="130">H203-I203</f>
        <v>0</v>
      </c>
    </row>
    <row r="204" spans="2:11" x14ac:dyDescent="0.2">
      <c r="B204" s="20"/>
      <c r="C204" s="28"/>
      <c r="D204" s="28" t="s">
        <v>171</v>
      </c>
      <c r="E204" s="25"/>
      <c r="F204" s="12">
        <v>0</v>
      </c>
      <c r="G204" s="12">
        <v>0</v>
      </c>
      <c r="H204" s="12">
        <f t="shared" si="114"/>
        <v>0</v>
      </c>
      <c r="I204" s="12">
        <v>0</v>
      </c>
      <c r="J204" s="12">
        <v>0</v>
      </c>
      <c r="K204" s="13">
        <f t="shared" si="92"/>
        <v>0</v>
      </c>
    </row>
    <row r="205" spans="2:11" x14ac:dyDescent="0.2">
      <c r="B205" s="20"/>
      <c r="C205" s="28"/>
      <c r="D205" s="28" t="s">
        <v>172</v>
      </c>
      <c r="E205" s="25"/>
      <c r="F205" s="12">
        <v>0</v>
      </c>
      <c r="G205" s="12">
        <v>0</v>
      </c>
      <c r="H205" s="12">
        <f t="shared" si="114"/>
        <v>0</v>
      </c>
      <c r="I205" s="12">
        <v>0</v>
      </c>
      <c r="J205" s="12">
        <v>0</v>
      </c>
      <c r="K205" s="13">
        <f t="shared" si="92"/>
        <v>0</v>
      </c>
    </row>
    <row r="206" spans="2:11" x14ac:dyDescent="0.2">
      <c r="B206" s="20"/>
      <c r="C206" s="28"/>
      <c r="D206" s="28" t="s">
        <v>173</v>
      </c>
      <c r="E206" s="25"/>
      <c r="F206" s="12">
        <v>0</v>
      </c>
      <c r="G206" s="12">
        <v>0</v>
      </c>
      <c r="H206" s="12">
        <f t="shared" si="114"/>
        <v>0</v>
      </c>
      <c r="I206" s="12">
        <v>0</v>
      </c>
      <c r="J206" s="12">
        <v>0</v>
      </c>
      <c r="K206" s="13">
        <f t="shared" si="92"/>
        <v>0</v>
      </c>
    </row>
    <row r="207" spans="2:11" x14ac:dyDescent="0.2">
      <c r="B207" s="20"/>
      <c r="C207" s="28" t="s">
        <v>174</v>
      </c>
      <c r="D207" s="28"/>
      <c r="E207" s="25"/>
      <c r="F207" s="12">
        <f>F208+F211+F212+F213+F214+F216+F217+F219+F220</f>
        <v>435000</v>
      </c>
      <c r="G207" s="12">
        <f t="shared" ref="G207:K207" si="131">G208+G211+G212+G213+G214+G216+G217+G219+G220</f>
        <v>-389543.73</v>
      </c>
      <c r="H207" s="12">
        <f t="shared" si="131"/>
        <v>45456.270000000004</v>
      </c>
      <c r="I207" s="12">
        <f t="shared" si="131"/>
        <v>45449.19</v>
      </c>
      <c r="J207" s="12">
        <f t="shared" si="131"/>
        <v>45449.19</v>
      </c>
      <c r="K207" s="13">
        <f t="shared" si="131"/>
        <v>7.0799999999983925</v>
      </c>
    </row>
    <row r="208" spans="2:11" x14ac:dyDescent="0.2">
      <c r="B208" s="20"/>
      <c r="C208" s="28"/>
      <c r="D208" s="28" t="s">
        <v>484</v>
      </c>
      <c r="E208" s="25"/>
      <c r="F208" s="12">
        <f>SUM(F209:F210)</f>
        <v>5000</v>
      </c>
      <c r="G208" s="12">
        <f t="shared" ref="G208:K208" si="132">SUM(G209:G210)</f>
        <v>11521.88</v>
      </c>
      <c r="H208" s="12">
        <f t="shared" si="132"/>
        <v>16521.88</v>
      </c>
      <c r="I208" s="12">
        <f t="shared" si="132"/>
        <v>16514.800000000003</v>
      </c>
      <c r="J208" s="12">
        <f t="shared" si="132"/>
        <v>16514.800000000003</v>
      </c>
      <c r="K208" s="13">
        <f t="shared" si="132"/>
        <v>7.0799999999983925</v>
      </c>
    </row>
    <row r="209" spans="2:11" x14ac:dyDescent="0.2">
      <c r="B209" s="21"/>
      <c r="C209" s="29"/>
      <c r="D209" s="29"/>
      <c r="E209" s="39" t="s">
        <v>484</v>
      </c>
      <c r="F209" s="14">
        <v>5000</v>
      </c>
      <c r="G209" s="14">
        <v>11410.66</v>
      </c>
      <c r="H209" s="14">
        <f t="shared" si="114"/>
        <v>16410.66</v>
      </c>
      <c r="I209" s="14">
        <v>16410.400000000001</v>
      </c>
      <c r="J209" s="14">
        <v>16410.400000000001</v>
      </c>
      <c r="K209" s="15">
        <f t="shared" ref="K209:K257" si="133">H209-I209</f>
        <v>0.25999999999839929</v>
      </c>
    </row>
    <row r="210" spans="2:11" x14ac:dyDescent="0.2">
      <c r="B210" s="21"/>
      <c r="C210" s="29"/>
      <c r="D210" s="29"/>
      <c r="E210" s="39" t="s">
        <v>715</v>
      </c>
      <c r="F210" s="14">
        <v>0</v>
      </c>
      <c r="G210" s="14">
        <v>111.22</v>
      </c>
      <c r="H210" s="14">
        <f t="shared" ref="H210" si="134">F210+G210</f>
        <v>111.22</v>
      </c>
      <c r="I210" s="14">
        <v>104.4</v>
      </c>
      <c r="J210" s="14">
        <v>104.4</v>
      </c>
      <c r="K210" s="15">
        <f t="shared" ref="K210" si="135">H210-I210</f>
        <v>6.8199999999999932</v>
      </c>
    </row>
    <row r="211" spans="2:11" x14ac:dyDescent="0.2">
      <c r="B211" s="20"/>
      <c r="C211" s="28"/>
      <c r="D211" s="28" t="s">
        <v>175</v>
      </c>
      <c r="E211" s="25"/>
      <c r="F211" s="12">
        <v>0</v>
      </c>
      <c r="G211" s="12">
        <v>0</v>
      </c>
      <c r="H211" s="12">
        <f t="shared" si="114"/>
        <v>0</v>
      </c>
      <c r="I211" s="12">
        <v>0</v>
      </c>
      <c r="J211" s="12">
        <v>0</v>
      </c>
      <c r="K211" s="13">
        <f t="shared" si="133"/>
        <v>0</v>
      </c>
    </row>
    <row r="212" spans="2:11" x14ac:dyDescent="0.2">
      <c r="B212" s="20"/>
      <c r="C212" s="28"/>
      <c r="D212" s="28" t="s">
        <v>176</v>
      </c>
      <c r="E212" s="25"/>
      <c r="F212" s="12">
        <v>0</v>
      </c>
      <c r="G212" s="12">
        <v>0</v>
      </c>
      <c r="H212" s="12">
        <f t="shared" si="114"/>
        <v>0</v>
      </c>
      <c r="I212" s="12">
        <v>0</v>
      </c>
      <c r="J212" s="12">
        <v>0</v>
      </c>
      <c r="K212" s="13">
        <f t="shared" si="133"/>
        <v>0</v>
      </c>
    </row>
    <row r="213" spans="2:11" x14ac:dyDescent="0.2">
      <c r="B213" s="20"/>
      <c r="C213" s="28"/>
      <c r="D213" s="28" t="s">
        <v>177</v>
      </c>
      <c r="E213" s="25"/>
      <c r="F213" s="12">
        <v>0</v>
      </c>
      <c r="G213" s="12">
        <v>0</v>
      </c>
      <c r="H213" s="12">
        <f t="shared" si="114"/>
        <v>0</v>
      </c>
      <c r="I213" s="12">
        <v>0</v>
      </c>
      <c r="J213" s="12">
        <v>0</v>
      </c>
      <c r="K213" s="13">
        <f t="shared" si="133"/>
        <v>0</v>
      </c>
    </row>
    <row r="214" spans="2:11" x14ac:dyDescent="0.2">
      <c r="B214" s="20"/>
      <c r="C214" s="28"/>
      <c r="D214" s="28" t="s">
        <v>178</v>
      </c>
      <c r="E214" s="25"/>
      <c r="F214" s="12">
        <f>F215</f>
        <v>30000</v>
      </c>
      <c r="G214" s="12">
        <f t="shared" ref="G214" si="136">G215</f>
        <v>-3915.6100000000006</v>
      </c>
      <c r="H214" s="12">
        <f t="shared" ref="H214" si="137">H215</f>
        <v>26084.39</v>
      </c>
      <c r="I214" s="12">
        <f t="shared" ref="I214" si="138">I215</f>
        <v>26084.39</v>
      </c>
      <c r="J214" s="12">
        <f t="shared" ref="J214" si="139">J215</f>
        <v>26084.39</v>
      </c>
      <c r="K214" s="13">
        <f t="shared" ref="K214" si="140">K215</f>
        <v>0</v>
      </c>
    </row>
    <row r="215" spans="2:11" x14ac:dyDescent="0.2">
      <c r="B215" s="21"/>
      <c r="C215" s="29"/>
      <c r="D215" s="29"/>
      <c r="E215" s="39" t="s">
        <v>178</v>
      </c>
      <c r="F215" s="14">
        <v>30000</v>
      </c>
      <c r="G215" s="14">
        <v>-3915.6100000000006</v>
      </c>
      <c r="H215" s="14">
        <f t="shared" si="114"/>
        <v>26084.39</v>
      </c>
      <c r="I215" s="14">
        <v>26084.39</v>
      </c>
      <c r="J215" s="14">
        <v>26084.39</v>
      </c>
      <c r="K215" s="15">
        <f t="shared" si="133"/>
        <v>0</v>
      </c>
    </row>
    <row r="216" spans="2:11" x14ac:dyDescent="0.2">
      <c r="B216" s="20"/>
      <c r="C216" s="28"/>
      <c r="D216" s="28" t="s">
        <v>179</v>
      </c>
      <c r="E216" s="25"/>
      <c r="F216" s="12">
        <v>0</v>
      </c>
      <c r="G216" s="12">
        <v>0</v>
      </c>
      <c r="H216" s="12">
        <f t="shared" si="114"/>
        <v>0</v>
      </c>
      <c r="I216" s="12">
        <v>0</v>
      </c>
      <c r="J216" s="12">
        <v>0</v>
      </c>
      <c r="K216" s="13">
        <f t="shared" si="133"/>
        <v>0</v>
      </c>
    </row>
    <row r="217" spans="2:11" x14ac:dyDescent="0.2">
      <c r="B217" s="20"/>
      <c r="C217" s="28"/>
      <c r="D217" s="28" t="s">
        <v>180</v>
      </c>
      <c r="E217" s="25"/>
      <c r="F217" s="12">
        <f>F218</f>
        <v>400000</v>
      </c>
      <c r="G217" s="12">
        <f t="shared" ref="G217" si="141">G218</f>
        <v>-397150</v>
      </c>
      <c r="H217" s="12">
        <f t="shared" ref="H217" si="142">H218</f>
        <v>2850</v>
      </c>
      <c r="I217" s="12">
        <f t="shared" ref="I217" si="143">I218</f>
        <v>2850</v>
      </c>
      <c r="J217" s="12">
        <f t="shared" ref="J217" si="144">J218</f>
        <v>2850</v>
      </c>
      <c r="K217" s="13">
        <f t="shared" ref="K217" si="145">K218</f>
        <v>0</v>
      </c>
    </row>
    <row r="218" spans="2:11" x14ac:dyDescent="0.2">
      <c r="B218" s="21"/>
      <c r="C218" s="29"/>
      <c r="D218" s="29"/>
      <c r="E218" s="39" t="s">
        <v>181</v>
      </c>
      <c r="F218" s="14">
        <v>400000</v>
      </c>
      <c r="G218" s="14">
        <v>-397150</v>
      </c>
      <c r="H218" s="14">
        <f t="shared" si="114"/>
        <v>2850</v>
      </c>
      <c r="I218" s="14">
        <v>2850</v>
      </c>
      <c r="J218" s="14">
        <v>2850</v>
      </c>
      <c r="K218" s="15">
        <f t="shared" si="133"/>
        <v>0</v>
      </c>
    </row>
    <row r="219" spans="2:11" x14ac:dyDescent="0.2">
      <c r="B219" s="20"/>
      <c r="C219" s="28"/>
      <c r="D219" s="28" t="s">
        <v>182</v>
      </c>
      <c r="E219" s="25"/>
      <c r="F219" s="12">
        <v>0</v>
      </c>
      <c r="G219" s="12">
        <v>0</v>
      </c>
      <c r="H219" s="12">
        <f t="shared" si="114"/>
        <v>0</v>
      </c>
      <c r="I219" s="12">
        <v>0</v>
      </c>
      <c r="J219" s="12">
        <v>0</v>
      </c>
      <c r="K219" s="13">
        <f t="shared" si="133"/>
        <v>0</v>
      </c>
    </row>
    <row r="220" spans="2:11" x14ac:dyDescent="0.2">
      <c r="B220" s="20"/>
      <c r="C220" s="28"/>
      <c r="D220" s="28" t="s">
        <v>183</v>
      </c>
      <c r="E220" s="25"/>
      <c r="F220" s="12">
        <v>0</v>
      </c>
      <c r="G220" s="12">
        <v>0</v>
      </c>
      <c r="H220" s="12">
        <f t="shared" si="114"/>
        <v>0</v>
      </c>
      <c r="I220" s="12">
        <v>0</v>
      </c>
      <c r="J220" s="12">
        <v>0</v>
      </c>
      <c r="K220" s="13">
        <f t="shared" si="133"/>
        <v>0</v>
      </c>
    </row>
    <row r="221" spans="2:11" x14ac:dyDescent="0.2">
      <c r="B221" s="20"/>
      <c r="C221" s="28" t="s">
        <v>184</v>
      </c>
      <c r="D221" s="28"/>
      <c r="E221" s="25"/>
      <c r="F221" s="12">
        <f>F222+F224+F226+F227+F228+F230+F231+F236+F237</f>
        <v>0</v>
      </c>
      <c r="G221" s="12">
        <f t="shared" ref="G221:K221" si="146">G222+G224+G226+G227+G228+G230+G231+G236+G237</f>
        <v>937111.55</v>
      </c>
      <c r="H221" s="12">
        <f t="shared" si="146"/>
        <v>937111.55</v>
      </c>
      <c r="I221" s="12">
        <f t="shared" si="146"/>
        <v>937111.55</v>
      </c>
      <c r="J221" s="12">
        <f t="shared" si="146"/>
        <v>937111.55</v>
      </c>
      <c r="K221" s="13">
        <f t="shared" si="146"/>
        <v>0</v>
      </c>
    </row>
    <row r="222" spans="2:11" x14ac:dyDescent="0.2">
      <c r="B222" s="20"/>
      <c r="C222" s="28"/>
      <c r="D222" s="28" t="s">
        <v>185</v>
      </c>
      <c r="E222" s="25"/>
      <c r="F222" s="12">
        <f>F223</f>
        <v>0</v>
      </c>
      <c r="G222" s="12">
        <f t="shared" ref="G222:K224" si="147">G223</f>
        <v>2000</v>
      </c>
      <c r="H222" s="12">
        <f t="shared" si="147"/>
        <v>2000</v>
      </c>
      <c r="I222" s="12">
        <f t="shared" si="147"/>
        <v>2000</v>
      </c>
      <c r="J222" s="12">
        <f t="shared" si="147"/>
        <v>2000</v>
      </c>
      <c r="K222" s="13">
        <f t="shared" si="147"/>
        <v>0</v>
      </c>
    </row>
    <row r="223" spans="2:11" x14ac:dyDescent="0.2">
      <c r="B223" s="21"/>
      <c r="C223" s="29"/>
      <c r="D223" s="29"/>
      <c r="E223" s="39" t="s">
        <v>185</v>
      </c>
      <c r="F223" s="14">
        <v>0</v>
      </c>
      <c r="G223" s="14">
        <v>2000</v>
      </c>
      <c r="H223" s="14">
        <f t="shared" ref="H223" si="148">F223+G223</f>
        <v>2000</v>
      </c>
      <c r="I223" s="14">
        <v>2000</v>
      </c>
      <c r="J223" s="14">
        <v>2000</v>
      </c>
      <c r="K223" s="15">
        <f t="shared" ref="K223" si="149">H223-I223</f>
        <v>0</v>
      </c>
    </row>
    <row r="224" spans="2:11" x14ac:dyDescent="0.2">
      <c r="B224" s="20"/>
      <c r="C224" s="28"/>
      <c r="D224" s="28" t="s">
        <v>186</v>
      </c>
      <c r="E224" s="25"/>
      <c r="F224" s="12">
        <f>F225</f>
        <v>0</v>
      </c>
      <c r="G224" s="12">
        <f t="shared" si="147"/>
        <v>114725</v>
      </c>
      <c r="H224" s="12">
        <f t="shared" si="147"/>
        <v>114725</v>
      </c>
      <c r="I224" s="12">
        <f t="shared" si="147"/>
        <v>114725</v>
      </c>
      <c r="J224" s="12">
        <f t="shared" si="147"/>
        <v>114725</v>
      </c>
      <c r="K224" s="13">
        <f t="shared" si="147"/>
        <v>0</v>
      </c>
    </row>
    <row r="225" spans="2:11" x14ac:dyDescent="0.2">
      <c r="B225" s="21"/>
      <c r="C225" s="29"/>
      <c r="D225" s="29"/>
      <c r="E225" s="39" t="s">
        <v>187</v>
      </c>
      <c r="F225" s="14">
        <v>0</v>
      </c>
      <c r="G225" s="14">
        <v>114725</v>
      </c>
      <c r="H225" s="14">
        <f t="shared" si="114"/>
        <v>114725</v>
      </c>
      <c r="I225" s="14">
        <v>114725</v>
      </c>
      <c r="J225" s="14">
        <v>114725</v>
      </c>
      <c r="K225" s="15">
        <f t="shared" si="133"/>
        <v>0</v>
      </c>
    </row>
    <row r="226" spans="2:11" x14ac:dyDescent="0.2">
      <c r="B226" s="20"/>
      <c r="C226" s="28"/>
      <c r="D226" s="28" t="s">
        <v>188</v>
      </c>
      <c r="E226" s="25"/>
      <c r="F226" s="12">
        <v>0</v>
      </c>
      <c r="G226" s="12">
        <v>0</v>
      </c>
      <c r="H226" s="12">
        <f t="shared" si="114"/>
        <v>0</v>
      </c>
      <c r="I226" s="12">
        <v>0</v>
      </c>
      <c r="J226" s="12">
        <v>0</v>
      </c>
      <c r="K226" s="13">
        <f t="shared" ref="K226" si="150">H226-I226</f>
        <v>0</v>
      </c>
    </row>
    <row r="227" spans="2:11" x14ac:dyDescent="0.2">
      <c r="B227" s="20"/>
      <c r="C227" s="28"/>
      <c r="D227" s="28" t="s">
        <v>189</v>
      </c>
      <c r="E227" s="25"/>
      <c r="F227" s="12">
        <v>0</v>
      </c>
      <c r="G227" s="12">
        <v>0</v>
      </c>
      <c r="H227" s="12">
        <f t="shared" si="114"/>
        <v>0</v>
      </c>
      <c r="I227" s="12">
        <v>0</v>
      </c>
      <c r="J227" s="12">
        <v>0</v>
      </c>
      <c r="K227" s="13">
        <f t="shared" si="133"/>
        <v>0</v>
      </c>
    </row>
    <row r="228" spans="2:11" x14ac:dyDescent="0.2">
      <c r="B228" s="20"/>
      <c r="C228" s="28"/>
      <c r="D228" s="28" t="s">
        <v>190</v>
      </c>
      <c r="E228" s="25"/>
      <c r="F228" s="12">
        <f>F229</f>
        <v>0</v>
      </c>
      <c r="G228" s="12">
        <f t="shared" ref="G228" si="151">G229</f>
        <v>667985.78</v>
      </c>
      <c r="H228" s="12">
        <f t="shared" ref="H228" si="152">H229</f>
        <v>667985.78</v>
      </c>
      <c r="I228" s="12">
        <f t="shared" ref="I228" si="153">I229</f>
        <v>667985.78</v>
      </c>
      <c r="J228" s="12">
        <f t="shared" ref="J228" si="154">J229</f>
        <v>667985.78</v>
      </c>
      <c r="K228" s="13">
        <f t="shared" ref="K228" si="155">K229</f>
        <v>0</v>
      </c>
    </row>
    <row r="229" spans="2:11" x14ac:dyDescent="0.2">
      <c r="B229" s="21"/>
      <c r="C229" s="29"/>
      <c r="D229" s="29"/>
      <c r="E229" s="39" t="s">
        <v>191</v>
      </c>
      <c r="F229" s="14">
        <v>0</v>
      </c>
      <c r="G229" s="14">
        <v>667985.78</v>
      </c>
      <c r="H229" s="14">
        <f t="shared" si="114"/>
        <v>667985.78</v>
      </c>
      <c r="I229" s="14">
        <v>667985.78</v>
      </c>
      <c r="J229" s="14">
        <v>667985.78</v>
      </c>
      <c r="K229" s="15">
        <f t="shared" si="133"/>
        <v>0</v>
      </c>
    </row>
    <row r="230" spans="2:11" x14ac:dyDescent="0.2">
      <c r="B230" s="20"/>
      <c r="C230" s="28"/>
      <c r="D230" s="28" t="s">
        <v>192</v>
      </c>
      <c r="E230" s="25"/>
      <c r="F230" s="12">
        <v>0</v>
      </c>
      <c r="G230" s="12">
        <v>0</v>
      </c>
      <c r="H230" s="12">
        <f t="shared" si="114"/>
        <v>0</v>
      </c>
      <c r="I230" s="12">
        <v>0</v>
      </c>
      <c r="J230" s="12">
        <v>0</v>
      </c>
      <c r="K230" s="13">
        <f t="shared" ref="K230" si="156">H230-I230</f>
        <v>0</v>
      </c>
    </row>
    <row r="231" spans="2:11" x14ac:dyDescent="0.2">
      <c r="B231" s="20"/>
      <c r="C231" s="28"/>
      <c r="D231" s="28" t="s">
        <v>193</v>
      </c>
      <c r="E231" s="25"/>
      <c r="F231" s="12">
        <f>SUM(F232:F235)</f>
        <v>0</v>
      </c>
      <c r="G231" s="12">
        <f t="shared" ref="G231:K231" si="157">SUM(G232:G235)</f>
        <v>152400.76999999999</v>
      </c>
      <c r="H231" s="12">
        <f t="shared" si="157"/>
        <v>152400.76999999999</v>
      </c>
      <c r="I231" s="12">
        <f t="shared" si="157"/>
        <v>152400.76999999999</v>
      </c>
      <c r="J231" s="12">
        <f t="shared" si="157"/>
        <v>152400.76999999999</v>
      </c>
      <c r="K231" s="13">
        <f t="shared" si="157"/>
        <v>0</v>
      </c>
    </row>
    <row r="232" spans="2:11" x14ac:dyDescent="0.2">
      <c r="B232" s="21"/>
      <c r="C232" s="29"/>
      <c r="D232" s="29"/>
      <c r="E232" s="39" t="s">
        <v>505</v>
      </c>
      <c r="F232" s="14">
        <v>0</v>
      </c>
      <c r="G232" s="14">
        <v>40414.400000000001</v>
      </c>
      <c r="H232" s="14">
        <f t="shared" si="114"/>
        <v>40414.400000000001</v>
      </c>
      <c r="I232" s="14">
        <v>40414.400000000001</v>
      </c>
      <c r="J232" s="14">
        <v>40414.400000000001</v>
      </c>
      <c r="K232" s="15">
        <f t="shared" si="133"/>
        <v>0</v>
      </c>
    </row>
    <row r="233" spans="2:11" x14ac:dyDescent="0.2">
      <c r="B233" s="21"/>
      <c r="C233" s="29"/>
      <c r="D233" s="29"/>
      <c r="E233" s="39" t="s">
        <v>504</v>
      </c>
      <c r="F233" s="14">
        <v>0</v>
      </c>
      <c r="G233" s="14">
        <v>6265</v>
      </c>
      <c r="H233" s="14">
        <f t="shared" ref="H233" si="158">F233+G233</f>
        <v>6265</v>
      </c>
      <c r="I233" s="14">
        <v>6265</v>
      </c>
      <c r="J233" s="14">
        <v>6265</v>
      </c>
      <c r="K233" s="15">
        <f t="shared" ref="K233" si="159">H233-I233</f>
        <v>0</v>
      </c>
    </row>
    <row r="234" spans="2:11" x14ac:dyDescent="0.2">
      <c r="B234" s="21"/>
      <c r="C234" s="29"/>
      <c r="D234" s="29"/>
      <c r="E234" s="39" t="s">
        <v>194</v>
      </c>
      <c r="F234" s="14">
        <v>0</v>
      </c>
      <c r="G234" s="14">
        <v>79737.37</v>
      </c>
      <c r="H234" s="14">
        <f t="shared" si="114"/>
        <v>79737.37</v>
      </c>
      <c r="I234" s="14">
        <v>79737.37</v>
      </c>
      <c r="J234" s="14">
        <v>79737.37</v>
      </c>
      <c r="K234" s="15">
        <f t="shared" si="133"/>
        <v>0</v>
      </c>
    </row>
    <row r="235" spans="2:11" x14ac:dyDescent="0.2">
      <c r="B235" s="21"/>
      <c r="C235" s="29"/>
      <c r="D235" s="29"/>
      <c r="E235" s="39" t="s">
        <v>716</v>
      </c>
      <c r="F235" s="14">
        <v>0</v>
      </c>
      <c r="G235" s="14">
        <v>25984</v>
      </c>
      <c r="H235" s="14">
        <f t="shared" si="114"/>
        <v>25984</v>
      </c>
      <c r="I235" s="14">
        <v>25984</v>
      </c>
      <c r="J235" s="14">
        <v>25984</v>
      </c>
      <c r="K235" s="15">
        <f t="shared" ref="K235:K237" si="160">H235-I235</f>
        <v>0</v>
      </c>
    </row>
    <row r="236" spans="2:11" x14ac:dyDescent="0.2">
      <c r="B236" s="20"/>
      <c r="C236" s="28"/>
      <c r="D236" s="28" t="s">
        <v>195</v>
      </c>
      <c r="E236" s="25"/>
      <c r="F236" s="12">
        <v>0</v>
      </c>
      <c r="G236" s="12">
        <v>0</v>
      </c>
      <c r="H236" s="12">
        <f t="shared" si="114"/>
        <v>0</v>
      </c>
      <c r="I236" s="12">
        <v>0</v>
      </c>
      <c r="J236" s="12">
        <v>0</v>
      </c>
      <c r="K236" s="13">
        <f t="shared" si="160"/>
        <v>0</v>
      </c>
    </row>
    <row r="237" spans="2:11" x14ac:dyDescent="0.2">
      <c r="B237" s="20"/>
      <c r="C237" s="28"/>
      <c r="D237" s="28" t="s">
        <v>196</v>
      </c>
      <c r="E237" s="25"/>
      <c r="F237" s="12">
        <v>0</v>
      </c>
      <c r="G237" s="12">
        <v>0</v>
      </c>
      <c r="H237" s="12">
        <f t="shared" si="114"/>
        <v>0</v>
      </c>
      <c r="I237" s="12">
        <v>0</v>
      </c>
      <c r="J237" s="12">
        <v>0</v>
      </c>
      <c r="K237" s="13">
        <f t="shared" si="160"/>
        <v>0</v>
      </c>
    </row>
    <row r="238" spans="2:11" x14ac:dyDescent="0.2">
      <c r="B238" s="20"/>
      <c r="C238" s="28" t="s">
        <v>197</v>
      </c>
      <c r="D238" s="28"/>
      <c r="E238" s="25"/>
      <c r="F238" s="12">
        <f>F239+F242+F243+F244+F245+F246+F247</f>
        <v>0</v>
      </c>
      <c r="G238" s="12">
        <f t="shared" ref="G238:K238" si="161">G239+G242+G243+G244+G245+G246+G247</f>
        <v>9932</v>
      </c>
      <c r="H238" s="12">
        <f t="shared" si="161"/>
        <v>9932</v>
      </c>
      <c r="I238" s="12">
        <f t="shared" si="161"/>
        <v>9932</v>
      </c>
      <c r="J238" s="12">
        <f t="shared" si="161"/>
        <v>9932</v>
      </c>
      <c r="K238" s="13">
        <f t="shared" si="161"/>
        <v>0</v>
      </c>
    </row>
    <row r="239" spans="2:11" x14ac:dyDescent="0.2">
      <c r="B239" s="20"/>
      <c r="C239" s="28"/>
      <c r="D239" s="28" t="s">
        <v>198</v>
      </c>
      <c r="E239" s="25"/>
      <c r="F239" s="12">
        <f>SUM(F240:F241)</f>
        <v>0</v>
      </c>
      <c r="G239" s="12">
        <f t="shared" ref="G239:K239" si="162">SUM(G240:G241)</f>
        <v>7232</v>
      </c>
      <c r="H239" s="12">
        <f t="shared" si="162"/>
        <v>7232</v>
      </c>
      <c r="I239" s="12">
        <f t="shared" si="162"/>
        <v>7232</v>
      </c>
      <c r="J239" s="12">
        <f t="shared" si="162"/>
        <v>7232</v>
      </c>
      <c r="K239" s="13">
        <f t="shared" si="162"/>
        <v>0</v>
      </c>
    </row>
    <row r="240" spans="2:11" x14ac:dyDescent="0.2">
      <c r="B240" s="21"/>
      <c r="C240" s="29"/>
      <c r="D240" s="29"/>
      <c r="E240" s="39" t="s">
        <v>528</v>
      </c>
      <c r="F240" s="14">
        <v>0</v>
      </c>
      <c r="G240" s="14">
        <v>7000</v>
      </c>
      <c r="H240" s="14">
        <f t="shared" si="114"/>
        <v>7000</v>
      </c>
      <c r="I240" s="14">
        <v>7000</v>
      </c>
      <c r="J240" s="14">
        <v>7000</v>
      </c>
      <c r="K240" s="15">
        <f t="shared" si="133"/>
        <v>0</v>
      </c>
    </row>
    <row r="241" spans="2:11" x14ac:dyDescent="0.2">
      <c r="B241" s="21"/>
      <c r="C241" s="29"/>
      <c r="D241" s="29"/>
      <c r="E241" s="39" t="s">
        <v>199</v>
      </c>
      <c r="F241" s="14">
        <v>0</v>
      </c>
      <c r="G241" s="14">
        <v>232</v>
      </c>
      <c r="H241" s="14">
        <f t="shared" si="114"/>
        <v>232</v>
      </c>
      <c r="I241" s="14">
        <v>232</v>
      </c>
      <c r="J241" s="14">
        <v>232</v>
      </c>
      <c r="K241" s="15">
        <f t="shared" si="133"/>
        <v>0</v>
      </c>
    </row>
    <row r="242" spans="2:11" x14ac:dyDescent="0.2">
      <c r="B242" s="20"/>
      <c r="C242" s="28"/>
      <c r="D242" s="28" t="s">
        <v>200</v>
      </c>
      <c r="E242" s="25"/>
      <c r="F242" s="12">
        <v>0</v>
      </c>
      <c r="G242" s="12">
        <v>0</v>
      </c>
      <c r="H242" s="12">
        <f t="shared" si="114"/>
        <v>0</v>
      </c>
      <c r="I242" s="12">
        <v>0</v>
      </c>
      <c r="J242" s="12">
        <v>0</v>
      </c>
      <c r="K242" s="13">
        <f t="shared" si="133"/>
        <v>0</v>
      </c>
    </row>
    <row r="243" spans="2:11" x14ac:dyDescent="0.2">
      <c r="B243" s="20"/>
      <c r="C243" s="28"/>
      <c r="D243" s="28" t="s">
        <v>201</v>
      </c>
      <c r="E243" s="25"/>
      <c r="F243" s="12">
        <v>0</v>
      </c>
      <c r="G243" s="12">
        <v>0</v>
      </c>
      <c r="H243" s="12">
        <f t="shared" si="114"/>
        <v>0</v>
      </c>
      <c r="I243" s="12">
        <v>0</v>
      </c>
      <c r="J243" s="12">
        <v>0</v>
      </c>
      <c r="K243" s="13">
        <f t="shared" si="133"/>
        <v>0</v>
      </c>
    </row>
    <row r="244" spans="2:11" x14ac:dyDescent="0.2">
      <c r="B244" s="20"/>
      <c r="C244" s="28"/>
      <c r="D244" s="28" t="s">
        <v>202</v>
      </c>
      <c r="E244" s="25"/>
      <c r="F244" s="12">
        <v>0</v>
      </c>
      <c r="G244" s="12">
        <v>0</v>
      </c>
      <c r="H244" s="12">
        <f t="shared" si="114"/>
        <v>0</v>
      </c>
      <c r="I244" s="12">
        <v>0</v>
      </c>
      <c r="J244" s="12">
        <v>0</v>
      </c>
      <c r="K244" s="13">
        <f t="shared" si="133"/>
        <v>0</v>
      </c>
    </row>
    <row r="245" spans="2:11" x14ac:dyDescent="0.2">
      <c r="B245" s="20"/>
      <c r="C245" s="28"/>
      <c r="D245" s="28" t="s">
        <v>203</v>
      </c>
      <c r="E245" s="25"/>
      <c r="F245" s="12">
        <v>0</v>
      </c>
      <c r="G245" s="12">
        <v>0</v>
      </c>
      <c r="H245" s="12">
        <f t="shared" si="114"/>
        <v>0</v>
      </c>
      <c r="I245" s="12">
        <v>0</v>
      </c>
      <c r="J245" s="12">
        <v>0</v>
      </c>
      <c r="K245" s="13">
        <f t="shared" si="133"/>
        <v>0</v>
      </c>
    </row>
    <row r="246" spans="2:11" x14ac:dyDescent="0.2">
      <c r="B246" s="20"/>
      <c r="C246" s="28"/>
      <c r="D246" s="28" t="s">
        <v>204</v>
      </c>
      <c r="E246" s="25"/>
      <c r="F246" s="12">
        <v>0</v>
      </c>
      <c r="G246" s="12">
        <v>0</v>
      </c>
      <c r="H246" s="12">
        <f t="shared" si="114"/>
        <v>0</v>
      </c>
      <c r="I246" s="12">
        <v>0</v>
      </c>
      <c r="J246" s="12">
        <v>0</v>
      </c>
      <c r="K246" s="13">
        <f t="shared" si="133"/>
        <v>0</v>
      </c>
    </row>
    <row r="247" spans="2:11" x14ac:dyDescent="0.2">
      <c r="B247" s="20"/>
      <c r="C247" s="28"/>
      <c r="D247" s="28" t="s">
        <v>205</v>
      </c>
      <c r="E247" s="25"/>
      <c r="F247" s="12">
        <f>F248</f>
        <v>0</v>
      </c>
      <c r="G247" s="12">
        <f t="shared" ref="G247:K247" si="163">G248</f>
        <v>2700</v>
      </c>
      <c r="H247" s="12">
        <f t="shared" si="163"/>
        <v>2700</v>
      </c>
      <c r="I247" s="12">
        <f t="shared" si="163"/>
        <v>2700</v>
      </c>
      <c r="J247" s="12">
        <f t="shared" si="163"/>
        <v>2700</v>
      </c>
      <c r="K247" s="13">
        <f t="shared" si="163"/>
        <v>0</v>
      </c>
    </row>
    <row r="248" spans="2:11" x14ac:dyDescent="0.2">
      <c r="B248" s="20"/>
      <c r="C248" s="28"/>
      <c r="D248" s="28"/>
      <c r="E248" s="39" t="s">
        <v>721</v>
      </c>
      <c r="F248" s="14">
        <v>0</v>
      </c>
      <c r="G248" s="14">
        <v>2700</v>
      </c>
      <c r="H248" s="14">
        <f t="shared" si="114"/>
        <v>2700</v>
      </c>
      <c r="I248" s="14">
        <v>2700</v>
      </c>
      <c r="J248" s="14">
        <v>2700</v>
      </c>
      <c r="K248" s="15">
        <f t="shared" si="133"/>
        <v>0</v>
      </c>
    </row>
    <row r="249" spans="2:11" x14ac:dyDescent="0.2">
      <c r="B249" s="20"/>
      <c r="C249" s="28" t="s">
        <v>206</v>
      </c>
      <c r="D249" s="28"/>
      <c r="E249" s="25"/>
      <c r="F249" s="12">
        <f>F250+F251+F253+F254+F255+F257+F258+F259+F260</f>
        <v>0</v>
      </c>
      <c r="G249" s="12">
        <f t="shared" ref="G249:K249" si="164">G250+G251+G253+G254+G255+G257+G258+G259+G260</f>
        <v>424255.04999999993</v>
      </c>
      <c r="H249" s="12">
        <f t="shared" si="164"/>
        <v>424255.04999999993</v>
      </c>
      <c r="I249" s="12">
        <f t="shared" si="164"/>
        <v>424255.04999999993</v>
      </c>
      <c r="J249" s="12">
        <f t="shared" si="164"/>
        <v>424255.04999999993</v>
      </c>
      <c r="K249" s="13">
        <f t="shared" si="164"/>
        <v>0</v>
      </c>
    </row>
    <row r="250" spans="2:11" x14ac:dyDescent="0.2">
      <c r="B250" s="20"/>
      <c r="C250" s="28"/>
      <c r="D250" s="28" t="s">
        <v>207</v>
      </c>
      <c r="E250" s="25"/>
      <c r="F250" s="12">
        <v>0</v>
      </c>
      <c r="G250" s="12">
        <v>0</v>
      </c>
      <c r="H250" s="12">
        <f t="shared" ref="H250:H307" si="165">F250+G250</f>
        <v>0</v>
      </c>
      <c r="I250" s="12">
        <v>0</v>
      </c>
      <c r="J250" s="12">
        <v>0</v>
      </c>
      <c r="K250" s="13">
        <f t="shared" si="133"/>
        <v>0</v>
      </c>
    </row>
    <row r="251" spans="2:11" x14ac:dyDescent="0.2">
      <c r="B251" s="20"/>
      <c r="C251" s="28"/>
      <c r="D251" s="28" t="s">
        <v>208</v>
      </c>
      <c r="E251" s="25"/>
      <c r="F251" s="12">
        <f>F252</f>
        <v>0</v>
      </c>
      <c r="G251" s="12">
        <f t="shared" ref="G251" si="166">G252</f>
        <v>3828.16</v>
      </c>
      <c r="H251" s="12">
        <f t="shared" ref="H251" si="167">H252</f>
        <v>3828.16</v>
      </c>
      <c r="I251" s="12">
        <f t="shared" ref="I251" si="168">I252</f>
        <v>3828.16</v>
      </c>
      <c r="J251" s="12">
        <f t="shared" ref="J251" si="169">J252</f>
        <v>3828.16</v>
      </c>
      <c r="K251" s="13">
        <f t="shared" ref="K251" si="170">K252</f>
        <v>0</v>
      </c>
    </row>
    <row r="252" spans="2:11" x14ac:dyDescent="0.2">
      <c r="B252" s="21"/>
      <c r="C252" s="29"/>
      <c r="D252" s="29"/>
      <c r="E252" s="39" t="s">
        <v>506</v>
      </c>
      <c r="F252" s="14">
        <v>0</v>
      </c>
      <c r="G252" s="14">
        <v>3828.16</v>
      </c>
      <c r="H252" s="14">
        <f t="shared" si="165"/>
        <v>3828.16</v>
      </c>
      <c r="I252" s="14">
        <v>3828.16</v>
      </c>
      <c r="J252" s="14">
        <v>3828.16</v>
      </c>
      <c r="K252" s="15">
        <f t="shared" ref="K252" si="171">H252-I252</f>
        <v>0</v>
      </c>
    </row>
    <row r="253" spans="2:11" x14ac:dyDescent="0.2">
      <c r="B253" s="20"/>
      <c r="C253" s="28"/>
      <c r="D253" s="28" t="s">
        <v>209</v>
      </c>
      <c r="E253" s="25"/>
      <c r="F253" s="12">
        <v>0</v>
      </c>
      <c r="G253" s="12">
        <v>0</v>
      </c>
      <c r="H253" s="12">
        <f t="shared" si="165"/>
        <v>0</v>
      </c>
      <c r="I253" s="12">
        <v>0</v>
      </c>
      <c r="J253" s="12">
        <v>0</v>
      </c>
      <c r="K253" s="13">
        <f t="shared" si="133"/>
        <v>0</v>
      </c>
    </row>
    <row r="254" spans="2:11" x14ac:dyDescent="0.2">
      <c r="B254" s="20"/>
      <c r="C254" s="28"/>
      <c r="D254" s="28" t="s">
        <v>210</v>
      </c>
      <c r="E254" s="25"/>
      <c r="F254" s="12">
        <v>0</v>
      </c>
      <c r="G254" s="12">
        <v>0</v>
      </c>
      <c r="H254" s="12">
        <f t="shared" si="165"/>
        <v>0</v>
      </c>
      <c r="I254" s="12">
        <v>0</v>
      </c>
      <c r="J254" s="12">
        <v>0</v>
      </c>
      <c r="K254" s="13">
        <f t="shared" si="133"/>
        <v>0</v>
      </c>
    </row>
    <row r="255" spans="2:11" x14ac:dyDescent="0.2">
      <c r="B255" s="20"/>
      <c r="C255" s="28"/>
      <c r="D255" s="28" t="s">
        <v>211</v>
      </c>
      <c r="E255" s="25"/>
      <c r="F255" s="12">
        <f>F256</f>
        <v>0</v>
      </c>
      <c r="G255" s="12">
        <f t="shared" ref="G255" si="172">G256</f>
        <v>396826.88999999996</v>
      </c>
      <c r="H255" s="12">
        <f t="shared" ref="H255" si="173">H256</f>
        <v>396826.88999999996</v>
      </c>
      <c r="I255" s="12">
        <f t="shared" ref="I255" si="174">I256</f>
        <v>396826.88999999996</v>
      </c>
      <c r="J255" s="12">
        <f t="shared" ref="J255" si="175">J256</f>
        <v>396826.88999999996</v>
      </c>
      <c r="K255" s="13">
        <f t="shared" ref="K255" si="176">K256</f>
        <v>0</v>
      </c>
    </row>
    <row r="256" spans="2:11" x14ac:dyDescent="0.2">
      <c r="B256" s="21"/>
      <c r="C256" s="29"/>
      <c r="D256" s="29"/>
      <c r="E256" s="39" t="s">
        <v>212</v>
      </c>
      <c r="F256" s="14">
        <v>0</v>
      </c>
      <c r="G256" s="14">
        <v>396826.88999999996</v>
      </c>
      <c r="H256" s="14">
        <f t="shared" si="165"/>
        <v>396826.88999999996</v>
      </c>
      <c r="I256" s="14">
        <v>396826.88999999996</v>
      </c>
      <c r="J256" s="14">
        <v>396826.88999999996</v>
      </c>
      <c r="K256" s="15">
        <f t="shared" si="133"/>
        <v>0</v>
      </c>
    </row>
    <row r="257" spans="2:11" x14ac:dyDescent="0.2">
      <c r="B257" s="20"/>
      <c r="C257" s="28"/>
      <c r="D257" s="28" t="s">
        <v>213</v>
      </c>
      <c r="E257" s="25"/>
      <c r="F257" s="12">
        <v>0</v>
      </c>
      <c r="G257" s="12">
        <v>0</v>
      </c>
      <c r="H257" s="12">
        <f t="shared" si="165"/>
        <v>0</v>
      </c>
      <c r="I257" s="12">
        <v>0</v>
      </c>
      <c r="J257" s="12">
        <v>0</v>
      </c>
      <c r="K257" s="13">
        <f t="shared" si="133"/>
        <v>0</v>
      </c>
    </row>
    <row r="258" spans="2:11" x14ac:dyDescent="0.2">
      <c r="B258" s="20"/>
      <c r="C258" s="28"/>
      <c r="D258" s="28" t="s">
        <v>214</v>
      </c>
      <c r="E258" s="25"/>
      <c r="F258" s="12">
        <v>0</v>
      </c>
      <c r="G258" s="12">
        <v>0</v>
      </c>
      <c r="H258" s="12">
        <f t="shared" si="165"/>
        <v>0</v>
      </c>
      <c r="I258" s="12">
        <v>0</v>
      </c>
      <c r="J258" s="12">
        <v>0</v>
      </c>
      <c r="K258" s="13">
        <f t="shared" ref="K258:K318" si="177">H258-I258</f>
        <v>0</v>
      </c>
    </row>
    <row r="259" spans="2:11" x14ac:dyDescent="0.2">
      <c r="B259" s="20"/>
      <c r="C259" s="28"/>
      <c r="D259" s="28" t="s">
        <v>215</v>
      </c>
      <c r="E259" s="25"/>
      <c r="F259" s="12">
        <v>0</v>
      </c>
      <c r="G259" s="12">
        <v>0</v>
      </c>
      <c r="H259" s="12">
        <f t="shared" si="165"/>
        <v>0</v>
      </c>
      <c r="I259" s="12">
        <v>0</v>
      </c>
      <c r="J259" s="12">
        <v>0</v>
      </c>
      <c r="K259" s="13">
        <f t="shared" si="177"/>
        <v>0</v>
      </c>
    </row>
    <row r="260" spans="2:11" x14ac:dyDescent="0.2">
      <c r="B260" s="20"/>
      <c r="C260" s="28"/>
      <c r="D260" s="28" t="s">
        <v>216</v>
      </c>
      <c r="E260" s="25"/>
      <c r="F260" s="12">
        <f>F261</f>
        <v>0</v>
      </c>
      <c r="G260" s="12">
        <f t="shared" ref="G260" si="178">G261</f>
        <v>23600</v>
      </c>
      <c r="H260" s="12">
        <f t="shared" ref="H260" si="179">H261</f>
        <v>23600</v>
      </c>
      <c r="I260" s="12">
        <f t="shared" ref="I260" si="180">I261</f>
        <v>23600</v>
      </c>
      <c r="J260" s="12">
        <f t="shared" ref="J260" si="181">J261</f>
        <v>23600</v>
      </c>
      <c r="K260" s="13">
        <f t="shared" ref="K260" si="182">K261</f>
        <v>0</v>
      </c>
    </row>
    <row r="261" spans="2:11" x14ac:dyDescent="0.2">
      <c r="B261" s="21"/>
      <c r="C261" s="29"/>
      <c r="D261" s="29"/>
      <c r="E261" s="39" t="s">
        <v>507</v>
      </c>
      <c r="F261" s="14">
        <v>0</v>
      </c>
      <c r="G261" s="14">
        <v>23600</v>
      </c>
      <c r="H261" s="14">
        <f t="shared" si="165"/>
        <v>23600</v>
      </c>
      <c r="I261" s="14">
        <v>23600</v>
      </c>
      <c r="J261" s="14">
        <v>23600</v>
      </c>
      <c r="K261" s="15">
        <f t="shared" si="177"/>
        <v>0</v>
      </c>
    </row>
    <row r="262" spans="2:11" x14ac:dyDescent="0.2">
      <c r="B262" s="20"/>
      <c r="C262" s="28" t="s">
        <v>217</v>
      </c>
      <c r="D262" s="28"/>
      <c r="E262" s="25"/>
      <c r="F262" s="12">
        <f>F263+F264+F267+F268+F269</f>
        <v>2000000</v>
      </c>
      <c r="G262" s="12">
        <f t="shared" ref="G262:K262" si="183">G263+G264+G267+G268+G269</f>
        <v>1891602.8000000003</v>
      </c>
      <c r="H262" s="12">
        <f t="shared" si="183"/>
        <v>3891602.8000000003</v>
      </c>
      <c r="I262" s="12">
        <f t="shared" si="183"/>
        <v>3891602.8000000003</v>
      </c>
      <c r="J262" s="12">
        <f t="shared" si="183"/>
        <v>3891602.8000000003</v>
      </c>
      <c r="K262" s="13">
        <f t="shared" si="183"/>
        <v>0</v>
      </c>
    </row>
    <row r="263" spans="2:11" x14ac:dyDescent="0.2">
      <c r="B263" s="20"/>
      <c r="C263" s="28"/>
      <c r="D263" s="28" t="s">
        <v>218</v>
      </c>
      <c r="E263" s="25"/>
      <c r="F263" s="12">
        <v>0</v>
      </c>
      <c r="G263" s="12">
        <v>0</v>
      </c>
      <c r="H263" s="12">
        <f t="shared" si="165"/>
        <v>0</v>
      </c>
      <c r="I263" s="12">
        <v>0</v>
      </c>
      <c r="J263" s="12">
        <v>0</v>
      </c>
      <c r="K263" s="13">
        <f t="shared" si="177"/>
        <v>0</v>
      </c>
    </row>
    <row r="264" spans="2:11" x14ac:dyDescent="0.2">
      <c r="B264" s="20"/>
      <c r="C264" s="28"/>
      <c r="D264" s="28" t="s">
        <v>219</v>
      </c>
      <c r="E264" s="25"/>
      <c r="F264" s="12">
        <f>SUM(F265:F266)</f>
        <v>2000000</v>
      </c>
      <c r="G264" s="12">
        <f t="shared" ref="G264:K264" si="184">SUM(G265:G266)</f>
        <v>1802712.8300000003</v>
      </c>
      <c r="H264" s="12">
        <f t="shared" si="184"/>
        <v>3802712.83</v>
      </c>
      <c r="I264" s="12">
        <f t="shared" si="184"/>
        <v>3802712.83</v>
      </c>
      <c r="J264" s="12">
        <f t="shared" si="184"/>
        <v>3802712.83</v>
      </c>
      <c r="K264" s="13">
        <f t="shared" si="184"/>
        <v>0</v>
      </c>
    </row>
    <row r="265" spans="2:11" x14ac:dyDescent="0.2">
      <c r="B265" s="21"/>
      <c r="C265" s="29"/>
      <c r="D265" s="29"/>
      <c r="E265" s="39" t="s">
        <v>220</v>
      </c>
      <c r="F265" s="14">
        <v>1000000</v>
      </c>
      <c r="G265" s="14">
        <v>1800504.3000000003</v>
      </c>
      <c r="H265" s="14">
        <f t="shared" si="165"/>
        <v>2800504.3000000003</v>
      </c>
      <c r="I265" s="14">
        <v>2800504.3</v>
      </c>
      <c r="J265" s="14">
        <v>2800504.3</v>
      </c>
      <c r="K265" s="15">
        <f t="shared" si="177"/>
        <v>0</v>
      </c>
    </row>
    <row r="266" spans="2:11" x14ac:dyDescent="0.2">
      <c r="B266" s="21"/>
      <c r="C266" s="29"/>
      <c r="D266" s="29"/>
      <c r="E266" s="39" t="s">
        <v>493</v>
      </c>
      <c r="F266" s="14">
        <v>1000000</v>
      </c>
      <c r="G266" s="14">
        <v>2208.5299999999988</v>
      </c>
      <c r="H266" s="14">
        <f t="shared" si="165"/>
        <v>1002208.53</v>
      </c>
      <c r="I266" s="14">
        <v>1002208.53</v>
      </c>
      <c r="J266" s="14">
        <v>1002208.53</v>
      </c>
      <c r="K266" s="15">
        <f t="shared" ref="K266" si="185">H266-I266</f>
        <v>0</v>
      </c>
    </row>
    <row r="267" spans="2:11" x14ac:dyDescent="0.2">
      <c r="B267" s="20"/>
      <c r="C267" s="28"/>
      <c r="D267" s="28" t="s">
        <v>221</v>
      </c>
      <c r="E267" s="25"/>
      <c r="F267" s="12">
        <v>0</v>
      </c>
      <c r="G267" s="12">
        <v>0</v>
      </c>
      <c r="H267" s="12">
        <f t="shared" si="165"/>
        <v>0</v>
      </c>
      <c r="I267" s="12">
        <v>0</v>
      </c>
      <c r="J267" s="12">
        <v>0</v>
      </c>
      <c r="K267" s="13">
        <f t="shared" si="177"/>
        <v>0</v>
      </c>
    </row>
    <row r="268" spans="2:11" x14ac:dyDescent="0.2">
      <c r="B268" s="20"/>
      <c r="C268" s="28"/>
      <c r="D268" s="28" t="s">
        <v>222</v>
      </c>
      <c r="E268" s="25"/>
      <c r="F268" s="12">
        <v>0</v>
      </c>
      <c r="G268" s="12">
        <v>0</v>
      </c>
      <c r="H268" s="12">
        <f t="shared" si="165"/>
        <v>0</v>
      </c>
      <c r="I268" s="12">
        <v>0</v>
      </c>
      <c r="J268" s="12">
        <v>0</v>
      </c>
      <c r="K268" s="13">
        <f t="shared" si="177"/>
        <v>0</v>
      </c>
    </row>
    <row r="269" spans="2:11" x14ac:dyDescent="0.2">
      <c r="B269" s="20"/>
      <c r="C269" s="28"/>
      <c r="D269" s="28" t="s">
        <v>223</v>
      </c>
      <c r="E269" s="25"/>
      <c r="F269" s="12">
        <f>F270</f>
        <v>0</v>
      </c>
      <c r="G269" s="12">
        <f t="shared" ref="G269:K269" si="186">G270</f>
        <v>88889.97</v>
      </c>
      <c r="H269" s="12">
        <f t="shared" si="186"/>
        <v>88889.97</v>
      </c>
      <c r="I269" s="12">
        <f t="shared" si="186"/>
        <v>88889.97</v>
      </c>
      <c r="J269" s="12">
        <f t="shared" si="186"/>
        <v>88889.97</v>
      </c>
      <c r="K269" s="13">
        <f t="shared" si="186"/>
        <v>0</v>
      </c>
    </row>
    <row r="270" spans="2:11" x14ac:dyDescent="0.2">
      <c r="B270" s="21"/>
      <c r="C270" s="29"/>
      <c r="D270" s="29"/>
      <c r="E270" s="39" t="s">
        <v>224</v>
      </c>
      <c r="F270" s="14">
        <v>0</v>
      </c>
      <c r="G270" s="14">
        <v>88889.97</v>
      </c>
      <c r="H270" s="14">
        <f t="shared" si="165"/>
        <v>88889.97</v>
      </c>
      <c r="I270" s="14">
        <v>88889.97</v>
      </c>
      <c r="J270" s="14">
        <v>88889.97</v>
      </c>
      <c r="K270" s="15">
        <f t="shared" si="177"/>
        <v>0</v>
      </c>
    </row>
    <row r="271" spans="2:11" x14ac:dyDescent="0.2">
      <c r="B271" s="20"/>
      <c r="C271" s="28" t="s">
        <v>225</v>
      </c>
      <c r="D271" s="28"/>
      <c r="E271" s="25"/>
      <c r="F271" s="12">
        <f>F272+F273+F278+F279+F281+F285+F286+F287+F290</f>
        <v>4611140.01</v>
      </c>
      <c r="G271" s="12">
        <f t="shared" ref="G271:K271" si="187">G272+G273+G278+G279+G281+G285+G286+G287+G290</f>
        <v>829700.55999999994</v>
      </c>
      <c r="H271" s="12">
        <f t="shared" si="187"/>
        <v>5440840.5700000003</v>
      </c>
      <c r="I271" s="12">
        <f t="shared" si="187"/>
        <v>5440840.5700000003</v>
      </c>
      <c r="J271" s="12">
        <f>J272+J273+J278+J279+J281+J285+J286+J287+J290</f>
        <v>5440840.5700000003</v>
      </c>
      <c r="K271" s="13">
        <f t="shared" si="187"/>
        <v>0</v>
      </c>
    </row>
    <row r="272" spans="2:11" x14ac:dyDescent="0.2">
      <c r="B272" s="20"/>
      <c r="C272" s="28"/>
      <c r="D272" s="28" t="s">
        <v>226</v>
      </c>
      <c r="E272" s="25"/>
      <c r="F272" s="12">
        <v>0</v>
      </c>
      <c r="G272" s="12">
        <v>0</v>
      </c>
      <c r="H272" s="12">
        <f t="shared" si="165"/>
        <v>0</v>
      </c>
      <c r="I272" s="12">
        <v>0</v>
      </c>
      <c r="J272" s="12">
        <v>0</v>
      </c>
      <c r="K272" s="13">
        <f t="shared" si="177"/>
        <v>0</v>
      </c>
    </row>
    <row r="273" spans="2:11" x14ac:dyDescent="0.2">
      <c r="B273" s="20"/>
      <c r="C273" s="28"/>
      <c r="D273" s="28" t="s">
        <v>227</v>
      </c>
      <c r="E273" s="25"/>
      <c r="F273" s="12">
        <f>SUM(F274:F277)</f>
        <v>0</v>
      </c>
      <c r="G273" s="12">
        <f t="shared" ref="G273:K273" si="188">SUM(G274:G277)</f>
        <v>2466591</v>
      </c>
      <c r="H273" s="12">
        <f t="shared" si="188"/>
        <v>2466591</v>
      </c>
      <c r="I273" s="12">
        <f>SUM(I274:I277)</f>
        <v>2466591</v>
      </c>
      <c r="J273" s="12">
        <f>SUM(J274:J277)</f>
        <v>2466591</v>
      </c>
      <c r="K273" s="13">
        <f t="shared" si="188"/>
        <v>0</v>
      </c>
    </row>
    <row r="274" spans="2:11" x14ac:dyDescent="0.2">
      <c r="B274" s="21"/>
      <c r="C274" s="29"/>
      <c r="D274" s="29"/>
      <c r="E274" s="39" t="s">
        <v>529</v>
      </c>
      <c r="F274" s="14">
        <v>0</v>
      </c>
      <c r="G274" s="14">
        <v>25465</v>
      </c>
      <c r="H274" s="14">
        <f t="shared" si="165"/>
        <v>25465</v>
      </c>
      <c r="I274" s="14">
        <v>25465</v>
      </c>
      <c r="J274" s="14">
        <v>25465</v>
      </c>
      <c r="K274" s="15">
        <f t="shared" si="177"/>
        <v>0</v>
      </c>
    </row>
    <row r="275" spans="2:11" x14ac:dyDescent="0.2">
      <c r="B275" s="21"/>
      <c r="C275" s="29"/>
      <c r="D275" s="29"/>
      <c r="E275" s="39" t="s">
        <v>228</v>
      </c>
      <c r="F275" s="14">
        <v>0</v>
      </c>
      <c r="G275" s="14">
        <v>647996</v>
      </c>
      <c r="H275" s="14">
        <f t="shared" si="165"/>
        <v>647996</v>
      </c>
      <c r="I275" s="14">
        <v>647996</v>
      </c>
      <c r="J275" s="14">
        <v>647996</v>
      </c>
      <c r="K275" s="15">
        <f t="shared" ref="K275" si="189">H275-I275</f>
        <v>0</v>
      </c>
    </row>
    <row r="276" spans="2:11" x14ac:dyDescent="0.2">
      <c r="B276" s="21"/>
      <c r="C276" s="29"/>
      <c r="D276" s="29"/>
      <c r="E276" s="39" t="s">
        <v>508</v>
      </c>
      <c r="F276" s="14">
        <v>0</v>
      </c>
      <c r="G276" s="14">
        <v>411028</v>
      </c>
      <c r="H276" s="14">
        <f t="shared" si="165"/>
        <v>411028</v>
      </c>
      <c r="I276" s="14">
        <v>411028</v>
      </c>
      <c r="J276" s="14">
        <v>411028</v>
      </c>
      <c r="K276" s="15">
        <f t="shared" si="177"/>
        <v>0</v>
      </c>
    </row>
    <row r="277" spans="2:11" x14ac:dyDescent="0.2">
      <c r="B277" s="21"/>
      <c r="C277" s="29"/>
      <c r="D277" s="29"/>
      <c r="E277" s="39" t="s">
        <v>509</v>
      </c>
      <c r="F277" s="14">
        <v>0</v>
      </c>
      <c r="G277" s="14">
        <v>1382102</v>
      </c>
      <c r="H277" s="14">
        <f t="shared" si="165"/>
        <v>1382102</v>
      </c>
      <c r="I277" s="14">
        <v>1382102</v>
      </c>
      <c r="J277" s="14">
        <v>1382102</v>
      </c>
      <c r="K277" s="15">
        <f t="shared" si="177"/>
        <v>0</v>
      </c>
    </row>
    <row r="278" spans="2:11" x14ac:dyDescent="0.2">
      <c r="B278" s="20"/>
      <c r="C278" s="28"/>
      <c r="D278" s="28" t="s">
        <v>229</v>
      </c>
      <c r="E278" s="25"/>
      <c r="F278" s="12">
        <v>0</v>
      </c>
      <c r="G278" s="12">
        <v>0</v>
      </c>
      <c r="H278" s="12">
        <f t="shared" si="165"/>
        <v>0</v>
      </c>
      <c r="I278" s="12">
        <v>0</v>
      </c>
      <c r="J278" s="12">
        <v>0</v>
      </c>
      <c r="K278" s="13">
        <f t="shared" si="177"/>
        <v>0</v>
      </c>
    </row>
    <row r="279" spans="2:11" x14ac:dyDescent="0.2">
      <c r="B279" s="20"/>
      <c r="C279" s="28"/>
      <c r="D279" s="28" t="s">
        <v>230</v>
      </c>
      <c r="E279" s="25"/>
      <c r="F279" s="12">
        <f>F280</f>
        <v>0</v>
      </c>
      <c r="G279" s="12">
        <f t="shared" ref="G279:K279" si="190">G280</f>
        <v>30900</v>
      </c>
      <c r="H279" s="12">
        <f t="shared" si="190"/>
        <v>30900</v>
      </c>
      <c r="I279" s="12">
        <f>I280</f>
        <v>30900</v>
      </c>
      <c r="J279" s="12">
        <f>J280</f>
        <v>30900</v>
      </c>
      <c r="K279" s="13">
        <f t="shared" si="190"/>
        <v>0</v>
      </c>
    </row>
    <row r="280" spans="2:11" x14ac:dyDescent="0.2">
      <c r="B280" s="21"/>
      <c r="C280" s="29"/>
      <c r="D280" s="29"/>
      <c r="E280" s="39" t="s">
        <v>717</v>
      </c>
      <c r="F280" s="14">
        <v>0</v>
      </c>
      <c r="G280" s="14">
        <v>30900</v>
      </c>
      <c r="H280" s="14">
        <f t="shared" ref="H280" si="191">F280+G280</f>
        <v>30900</v>
      </c>
      <c r="I280" s="14">
        <v>30900</v>
      </c>
      <c r="J280" s="14">
        <v>30900</v>
      </c>
      <c r="K280" s="15">
        <f t="shared" ref="K280" si="192">H280-I280</f>
        <v>0</v>
      </c>
    </row>
    <row r="281" spans="2:11" x14ac:dyDescent="0.2">
      <c r="B281" s="20"/>
      <c r="C281" s="28"/>
      <c r="D281" s="28" t="s">
        <v>231</v>
      </c>
      <c r="E281" s="25"/>
      <c r="F281" s="12">
        <f>SUM(F282:F284)</f>
        <v>500000</v>
      </c>
      <c r="G281" s="12">
        <f t="shared" ref="G281" si="193">SUM(G282:G284)</f>
        <v>-97452</v>
      </c>
      <c r="H281" s="12">
        <f t="shared" si="165"/>
        <v>402548</v>
      </c>
      <c r="I281" s="12">
        <f>SUM(I282:I284)</f>
        <v>402548</v>
      </c>
      <c r="J281" s="12">
        <f>SUM(J282:J284)</f>
        <v>402548</v>
      </c>
      <c r="K281" s="13">
        <f t="shared" si="177"/>
        <v>0</v>
      </c>
    </row>
    <row r="282" spans="2:11" x14ac:dyDescent="0.2">
      <c r="B282" s="21"/>
      <c r="C282" s="29"/>
      <c r="D282" s="29"/>
      <c r="E282" s="39" t="s">
        <v>494</v>
      </c>
      <c r="F282" s="14">
        <v>500000</v>
      </c>
      <c r="G282" s="14">
        <v>-381338</v>
      </c>
      <c r="H282" s="14">
        <f t="shared" si="165"/>
        <v>118662</v>
      </c>
      <c r="I282" s="14">
        <v>118662</v>
      </c>
      <c r="J282" s="14">
        <v>118662</v>
      </c>
      <c r="K282" s="15">
        <f t="shared" si="177"/>
        <v>0</v>
      </c>
    </row>
    <row r="283" spans="2:11" x14ac:dyDescent="0.2">
      <c r="B283" s="21"/>
      <c r="C283" s="29"/>
      <c r="D283" s="29"/>
      <c r="E283" s="39" t="s">
        <v>232</v>
      </c>
      <c r="F283" s="14">
        <v>0</v>
      </c>
      <c r="G283" s="14">
        <v>253794</v>
      </c>
      <c r="H283" s="14">
        <f t="shared" si="165"/>
        <v>253794</v>
      </c>
      <c r="I283" s="14">
        <v>253794</v>
      </c>
      <c r="J283" s="14">
        <v>253794</v>
      </c>
      <c r="K283" s="15">
        <f t="shared" ref="K283" si="194">H283-I283</f>
        <v>0</v>
      </c>
    </row>
    <row r="284" spans="2:11" x14ac:dyDescent="0.2">
      <c r="B284" s="21"/>
      <c r="C284" s="29"/>
      <c r="D284" s="29"/>
      <c r="E284" s="39" t="s">
        <v>233</v>
      </c>
      <c r="F284" s="14">
        <v>0</v>
      </c>
      <c r="G284" s="14">
        <v>30092</v>
      </c>
      <c r="H284" s="14">
        <f t="shared" si="165"/>
        <v>30092</v>
      </c>
      <c r="I284" s="14">
        <v>30092</v>
      </c>
      <c r="J284" s="14">
        <v>30092</v>
      </c>
      <c r="K284" s="15">
        <f t="shared" si="177"/>
        <v>0</v>
      </c>
    </row>
    <row r="285" spans="2:11" x14ac:dyDescent="0.2">
      <c r="B285" s="20"/>
      <c r="C285" s="28"/>
      <c r="D285" s="28" t="s">
        <v>234</v>
      </c>
      <c r="E285" s="25"/>
      <c r="F285" s="12">
        <v>0</v>
      </c>
      <c r="G285" s="12">
        <v>0</v>
      </c>
      <c r="H285" s="12">
        <v>0</v>
      </c>
      <c r="I285" s="12">
        <v>0</v>
      </c>
      <c r="J285" s="12">
        <v>0</v>
      </c>
      <c r="K285" s="13">
        <f t="shared" si="177"/>
        <v>0</v>
      </c>
    </row>
    <row r="286" spans="2:11" x14ac:dyDescent="0.2">
      <c r="B286" s="20"/>
      <c r="C286" s="28"/>
      <c r="D286" s="28" t="s">
        <v>235</v>
      </c>
      <c r="E286" s="25"/>
      <c r="F286" s="12">
        <v>0</v>
      </c>
      <c r="G286" s="12">
        <v>0</v>
      </c>
      <c r="H286" s="12">
        <f t="shared" si="165"/>
        <v>0</v>
      </c>
      <c r="I286" s="12">
        <v>0</v>
      </c>
      <c r="J286" s="12">
        <v>0</v>
      </c>
      <c r="K286" s="13">
        <f t="shared" si="177"/>
        <v>0</v>
      </c>
    </row>
    <row r="287" spans="2:11" x14ac:dyDescent="0.2">
      <c r="B287" s="20"/>
      <c r="C287" s="28"/>
      <c r="D287" s="28" t="s">
        <v>236</v>
      </c>
      <c r="E287" s="25"/>
      <c r="F287" s="12">
        <f>SUM(F288:F289)</f>
        <v>4111140.01</v>
      </c>
      <c r="G287" s="12">
        <f t="shared" ref="G287:K287" si="195">SUM(G288:G289)</f>
        <v>-1987784.01</v>
      </c>
      <c r="H287" s="12">
        <f t="shared" si="195"/>
        <v>2123356</v>
      </c>
      <c r="I287" s="12">
        <f>SUM(I288:I289)</f>
        <v>2123356</v>
      </c>
      <c r="J287" s="12">
        <f>SUM(J288:J289)</f>
        <v>2123356</v>
      </c>
      <c r="K287" s="13">
        <f t="shared" si="195"/>
        <v>0</v>
      </c>
    </row>
    <row r="288" spans="2:11" x14ac:dyDescent="0.2">
      <c r="B288" s="21"/>
      <c r="C288" s="29"/>
      <c r="D288" s="29"/>
      <c r="E288" s="39" t="s">
        <v>510</v>
      </c>
      <c r="F288" s="14">
        <v>2728357.8</v>
      </c>
      <c r="G288" s="14">
        <v>-605001.80000000005</v>
      </c>
      <c r="H288" s="14">
        <f t="shared" ref="H288" si="196">F288+G288</f>
        <v>2123356</v>
      </c>
      <c r="I288" s="14">
        <v>2123356</v>
      </c>
      <c r="J288" s="14">
        <v>2123356</v>
      </c>
      <c r="K288" s="15">
        <f t="shared" ref="K288" si="197">H288-I288</f>
        <v>0</v>
      </c>
    </row>
    <row r="289" spans="2:11" x14ac:dyDescent="0.2">
      <c r="B289" s="21"/>
      <c r="C289" s="29"/>
      <c r="D289" s="29"/>
      <c r="E289" s="39" t="s">
        <v>511</v>
      </c>
      <c r="F289" s="14">
        <v>1382782.21</v>
      </c>
      <c r="G289" s="14">
        <v>-1382782.21</v>
      </c>
      <c r="H289" s="14">
        <f t="shared" si="165"/>
        <v>0</v>
      </c>
      <c r="I289" s="14">
        <v>0</v>
      </c>
      <c r="J289" s="14">
        <v>0</v>
      </c>
      <c r="K289" s="15">
        <f t="shared" si="177"/>
        <v>0</v>
      </c>
    </row>
    <row r="290" spans="2:11" x14ac:dyDescent="0.2">
      <c r="B290" s="20"/>
      <c r="C290" s="28"/>
      <c r="D290" s="28" t="s">
        <v>225</v>
      </c>
      <c r="E290" s="25"/>
      <c r="F290" s="12">
        <f>SUM(F291:F292)</f>
        <v>0</v>
      </c>
      <c r="G290" s="12">
        <f>SUM(G291:G292)</f>
        <v>417445.56999999995</v>
      </c>
      <c r="H290" s="12">
        <f t="shared" ref="H290:K290" si="198">SUM(H291:H292)</f>
        <v>417445.56999999995</v>
      </c>
      <c r="I290" s="12">
        <f>SUM(I291:I292)</f>
        <v>417445.56999999995</v>
      </c>
      <c r="J290" s="12">
        <f t="shared" si="198"/>
        <v>417445.56999999995</v>
      </c>
      <c r="K290" s="13">
        <f t="shared" si="198"/>
        <v>0</v>
      </c>
    </row>
    <row r="291" spans="2:11" x14ac:dyDescent="0.2">
      <c r="B291" s="21"/>
      <c r="C291" s="29"/>
      <c r="D291" s="29"/>
      <c r="E291" s="39" t="s">
        <v>237</v>
      </c>
      <c r="F291" s="14">
        <v>0</v>
      </c>
      <c r="G291" s="14">
        <v>182967.91999999998</v>
      </c>
      <c r="H291" s="14">
        <f t="shared" si="165"/>
        <v>182967.91999999998</v>
      </c>
      <c r="I291" s="14">
        <v>182967.91999999998</v>
      </c>
      <c r="J291" s="14">
        <v>182967.91999999998</v>
      </c>
      <c r="K291" s="15">
        <f t="shared" si="177"/>
        <v>0</v>
      </c>
    </row>
    <row r="292" spans="2:11" x14ac:dyDescent="0.2">
      <c r="B292" s="21"/>
      <c r="C292" s="29"/>
      <c r="D292" s="29"/>
      <c r="E292" s="39" t="s">
        <v>495</v>
      </c>
      <c r="F292" s="14">
        <f>F293</f>
        <v>0</v>
      </c>
      <c r="G292" s="14">
        <f t="shared" ref="G292:K292" si="199">G293</f>
        <v>234477.65</v>
      </c>
      <c r="H292" s="14">
        <f t="shared" si="199"/>
        <v>234477.65</v>
      </c>
      <c r="I292" s="14">
        <f t="shared" si="199"/>
        <v>234477.65</v>
      </c>
      <c r="J292" s="14">
        <f t="shared" si="199"/>
        <v>234477.65</v>
      </c>
      <c r="K292" s="15">
        <f t="shared" si="199"/>
        <v>0</v>
      </c>
    </row>
    <row r="293" spans="2:11" s="11" customFormat="1" x14ac:dyDescent="0.2">
      <c r="B293" s="40"/>
      <c r="C293" s="41"/>
      <c r="D293" s="41"/>
      <c r="E293" s="42" t="s">
        <v>496</v>
      </c>
      <c r="F293" s="43">
        <v>0</v>
      </c>
      <c r="G293" s="14">
        <v>234477.65</v>
      </c>
      <c r="H293" s="43">
        <f t="shared" si="165"/>
        <v>234477.65</v>
      </c>
      <c r="I293" s="14">
        <v>234477.65</v>
      </c>
      <c r="J293" s="14">
        <v>234477.65</v>
      </c>
      <c r="K293" s="44">
        <f t="shared" ref="K293" si="200">H293-I293</f>
        <v>0</v>
      </c>
    </row>
    <row r="294" spans="2:11" x14ac:dyDescent="0.2">
      <c r="B294" s="20" t="s">
        <v>238</v>
      </c>
      <c r="C294" s="28"/>
      <c r="D294" s="28"/>
      <c r="E294" s="25"/>
      <c r="F294" s="12">
        <f>F295+F305+F311+F321+F340+F344+F352+F354+F360</f>
        <v>12995000</v>
      </c>
      <c r="G294" s="12">
        <f>G295+G305+G311+G321+G340+G344+G352+G354+G360</f>
        <v>677482.16000000015</v>
      </c>
      <c r="H294" s="12">
        <f t="shared" si="165"/>
        <v>13672482.16</v>
      </c>
      <c r="I294" s="12">
        <f>I295+I305+I311+I321+I340+I344+I352+I354+I360</f>
        <v>13672482.16</v>
      </c>
      <c r="J294" s="12">
        <f>J295+J305+J311+J321+J340+J344+J352+J354+J360</f>
        <v>13672482.16</v>
      </c>
      <c r="K294" s="13">
        <f t="shared" si="177"/>
        <v>0</v>
      </c>
    </row>
    <row r="295" spans="2:11" x14ac:dyDescent="0.2">
      <c r="B295" s="20"/>
      <c r="C295" s="28" t="s">
        <v>239</v>
      </c>
      <c r="D295" s="28"/>
      <c r="E295" s="25"/>
      <c r="F295" s="12">
        <v>0</v>
      </c>
      <c r="G295" s="12">
        <v>0</v>
      </c>
      <c r="H295" s="12">
        <f t="shared" si="165"/>
        <v>0</v>
      </c>
      <c r="I295" s="12">
        <v>0</v>
      </c>
      <c r="J295" s="12">
        <v>0</v>
      </c>
      <c r="K295" s="13">
        <f t="shared" si="177"/>
        <v>0</v>
      </c>
    </row>
    <row r="296" spans="2:11" x14ac:dyDescent="0.2">
      <c r="B296" s="20"/>
      <c r="C296" s="28"/>
      <c r="D296" s="28" t="s">
        <v>240</v>
      </c>
      <c r="E296" s="25"/>
      <c r="F296" s="12">
        <v>0</v>
      </c>
      <c r="G296" s="12">
        <v>0</v>
      </c>
      <c r="H296" s="12">
        <f t="shared" si="165"/>
        <v>0</v>
      </c>
      <c r="I296" s="12">
        <v>0</v>
      </c>
      <c r="J296" s="12">
        <v>0</v>
      </c>
      <c r="K296" s="13">
        <f t="shared" si="177"/>
        <v>0</v>
      </c>
    </row>
    <row r="297" spans="2:11" x14ac:dyDescent="0.2">
      <c r="B297" s="20"/>
      <c r="C297" s="28"/>
      <c r="D297" s="28" t="s">
        <v>241</v>
      </c>
      <c r="E297" s="25"/>
      <c r="F297" s="12">
        <v>0</v>
      </c>
      <c r="G297" s="12">
        <v>0</v>
      </c>
      <c r="H297" s="12">
        <f t="shared" si="165"/>
        <v>0</v>
      </c>
      <c r="I297" s="12">
        <v>0</v>
      </c>
      <c r="J297" s="12">
        <v>0</v>
      </c>
      <c r="K297" s="13">
        <f t="shared" si="177"/>
        <v>0</v>
      </c>
    </row>
    <row r="298" spans="2:11" x14ac:dyDescent="0.2">
      <c r="B298" s="20"/>
      <c r="C298" s="28"/>
      <c r="D298" s="28" t="s">
        <v>242</v>
      </c>
      <c r="E298" s="25"/>
      <c r="F298" s="12">
        <v>0</v>
      </c>
      <c r="G298" s="12">
        <v>0</v>
      </c>
      <c r="H298" s="12">
        <f t="shared" si="165"/>
        <v>0</v>
      </c>
      <c r="I298" s="12">
        <v>0</v>
      </c>
      <c r="J298" s="12">
        <v>0</v>
      </c>
      <c r="K298" s="13">
        <f t="shared" si="177"/>
        <v>0</v>
      </c>
    </row>
    <row r="299" spans="2:11" x14ac:dyDescent="0.2">
      <c r="B299" s="20"/>
      <c r="C299" s="28"/>
      <c r="D299" s="28" t="s">
        <v>243</v>
      </c>
      <c r="E299" s="25"/>
      <c r="F299" s="12">
        <v>0</v>
      </c>
      <c r="G299" s="12">
        <v>0</v>
      </c>
      <c r="H299" s="12">
        <f t="shared" si="165"/>
        <v>0</v>
      </c>
      <c r="I299" s="12">
        <v>0</v>
      </c>
      <c r="J299" s="12">
        <v>0</v>
      </c>
      <c r="K299" s="13">
        <f t="shared" si="177"/>
        <v>0</v>
      </c>
    </row>
    <row r="300" spans="2:11" x14ac:dyDescent="0.2">
      <c r="B300" s="20"/>
      <c r="C300" s="28"/>
      <c r="D300" s="28" t="s">
        <v>244</v>
      </c>
      <c r="E300" s="25"/>
      <c r="F300" s="12">
        <v>0</v>
      </c>
      <c r="G300" s="12">
        <v>0</v>
      </c>
      <c r="H300" s="12">
        <f t="shared" si="165"/>
        <v>0</v>
      </c>
      <c r="I300" s="12">
        <v>0</v>
      </c>
      <c r="J300" s="12">
        <v>0</v>
      </c>
      <c r="K300" s="13">
        <f t="shared" si="177"/>
        <v>0</v>
      </c>
    </row>
    <row r="301" spans="2:11" x14ac:dyDescent="0.2">
      <c r="B301" s="20"/>
      <c r="C301" s="28"/>
      <c r="D301" s="28" t="s">
        <v>245</v>
      </c>
      <c r="E301" s="25"/>
      <c r="F301" s="12">
        <v>0</v>
      </c>
      <c r="G301" s="12">
        <v>0</v>
      </c>
      <c r="H301" s="12">
        <f t="shared" si="165"/>
        <v>0</v>
      </c>
      <c r="I301" s="12">
        <v>0</v>
      </c>
      <c r="J301" s="12">
        <v>0</v>
      </c>
      <c r="K301" s="13">
        <f t="shared" si="177"/>
        <v>0</v>
      </c>
    </row>
    <row r="302" spans="2:11" x14ac:dyDescent="0.2">
      <c r="B302" s="20"/>
      <c r="C302" s="28"/>
      <c r="D302" s="28" t="s">
        <v>246</v>
      </c>
      <c r="E302" s="25"/>
      <c r="F302" s="12">
        <v>0</v>
      </c>
      <c r="G302" s="12">
        <v>0</v>
      </c>
      <c r="H302" s="12">
        <f t="shared" si="165"/>
        <v>0</v>
      </c>
      <c r="I302" s="12">
        <v>0</v>
      </c>
      <c r="J302" s="12">
        <v>0</v>
      </c>
      <c r="K302" s="13">
        <f t="shared" si="177"/>
        <v>0</v>
      </c>
    </row>
    <row r="303" spans="2:11" x14ac:dyDescent="0.2">
      <c r="B303" s="20"/>
      <c r="C303" s="28"/>
      <c r="D303" s="28" t="s">
        <v>247</v>
      </c>
      <c r="E303" s="25"/>
      <c r="F303" s="12">
        <v>0</v>
      </c>
      <c r="G303" s="12">
        <v>0</v>
      </c>
      <c r="H303" s="12">
        <f t="shared" si="165"/>
        <v>0</v>
      </c>
      <c r="I303" s="12">
        <v>0</v>
      </c>
      <c r="J303" s="12">
        <v>0</v>
      </c>
      <c r="K303" s="13">
        <f t="shared" si="177"/>
        <v>0</v>
      </c>
    </row>
    <row r="304" spans="2:11" x14ac:dyDescent="0.2">
      <c r="B304" s="20"/>
      <c r="C304" s="28"/>
      <c r="D304" s="28" t="s">
        <v>248</v>
      </c>
      <c r="E304" s="25"/>
      <c r="F304" s="12">
        <v>0</v>
      </c>
      <c r="G304" s="12">
        <v>0</v>
      </c>
      <c r="H304" s="12">
        <f t="shared" si="165"/>
        <v>0</v>
      </c>
      <c r="I304" s="12">
        <v>0</v>
      </c>
      <c r="J304" s="12">
        <v>0</v>
      </c>
      <c r="K304" s="13">
        <f t="shared" si="177"/>
        <v>0</v>
      </c>
    </row>
    <row r="305" spans="2:11" x14ac:dyDescent="0.2">
      <c r="B305" s="20"/>
      <c r="C305" s="28" t="s">
        <v>249</v>
      </c>
      <c r="D305" s="28"/>
      <c r="E305" s="25"/>
      <c r="F305" s="12">
        <v>0</v>
      </c>
      <c r="G305" s="12">
        <v>0</v>
      </c>
      <c r="H305" s="12">
        <f t="shared" si="165"/>
        <v>0</v>
      </c>
      <c r="I305" s="12">
        <v>0</v>
      </c>
      <c r="J305" s="12">
        <v>0</v>
      </c>
      <c r="K305" s="13">
        <f t="shared" si="177"/>
        <v>0</v>
      </c>
    </row>
    <row r="306" spans="2:11" x14ac:dyDescent="0.2">
      <c r="B306" s="20"/>
      <c r="C306" s="28"/>
      <c r="D306" s="28" t="s">
        <v>250</v>
      </c>
      <c r="E306" s="25"/>
      <c r="F306" s="12">
        <v>0</v>
      </c>
      <c r="G306" s="12">
        <v>0</v>
      </c>
      <c r="H306" s="12">
        <f t="shared" si="165"/>
        <v>0</v>
      </c>
      <c r="I306" s="12">
        <v>0</v>
      </c>
      <c r="J306" s="12">
        <v>0</v>
      </c>
      <c r="K306" s="13">
        <f t="shared" si="177"/>
        <v>0</v>
      </c>
    </row>
    <row r="307" spans="2:11" x14ac:dyDescent="0.2">
      <c r="B307" s="20"/>
      <c r="C307" s="28"/>
      <c r="D307" s="28" t="s">
        <v>251</v>
      </c>
      <c r="E307" s="25"/>
      <c r="F307" s="12">
        <v>0</v>
      </c>
      <c r="G307" s="12">
        <v>0</v>
      </c>
      <c r="H307" s="12">
        <f t="shared" si="165"/>
        <v>0</v>
      </c>
      <c r="I307" s="12">
        <v>0</v>
      </c>
      <c r="J307" s="12">
        <v>0</v>
      </c>
      <c r="K307" s="13">
        <f t="shared" si="177"/>
        <v>0</v>
      </c>
    </row>
    <row r="308" spans="2:11" x14ac:dyDescent="0.2">
      <c r="B308" s="20"/>
      <c r="C308" s="28"/>
      <c r="D308" s="28" t="s">
        <v>252</v>
      </c>
      <c r="E308" s="25"/>
      <c r="F308" s="12">
        <v>0</v>
      </c>
      <c r="G308" s="12">
        <v>0</v>
      </c>
      <c r="H308" s="12">
        <f t="shared" ref="H308:H367" si="201">F308+G308</f>
        <v>0</v>
      </c>
      <c r="I308" s="12">
        <v>0</v>
      </c>
      <c r="J308" s="12">
        <v>0</v>
      </c>
      <c r="K308" s="13">
        <f t="shared" si="177"/>
        <v>0</v>
      </c>
    </row>
    <row r="309" spans="2:11" x14ac:dyDescent="0.2">
      <c r="B309" s="20"/>
      <c r="C309" s="28"/>
      <c r="D309" s="28" t="s">
        <v>253</v>
      </c>
      <c r="E309" s="25"/>
      <c r="F309" s="12">
        <v>0</v>
      </c>
      <c r="G309" s="12">
        <v>0</v>
      </c>
      <c r="H309" s="12">
        <f t="shared" si="201"/>
        <v>0</v>
      </c>
      <c r="I309" s="12">
        <v>0</v>
      </c>
      <c r="J309" s="12">
        <v>0</v>
      </c>
      <c r="K309" s="13">
        <f t="shared" si="177"/>
        <v>0</v>
      </c>
    </row>
    <row r="310" spans="2:11" x14ac:dyDescent="0.2">
      <c r="B310" s="20"/>
      <c r="C310" s="28"/>
      <c r="D310" s="28" t="s">
        <v>254</v>
      </c>
      <c r="E310" s="25"/>
      <c r="F310" s="12">
        <v>0</v>
      </c>
      <c r="G310" s="12">
        <v>0</v>
      </c>
      <c r="H310" s="12">
        <f t="shared" si="201"/>
        <v>0</v>
      </c>
      <c r="I310" s="12">
        <v>0</v>
      </c>
      <c r="J310" s="12">
        <v>0</v>
      </c>
      <c r="K310" s="13">
        <f t="shared" si="177"/>
        <v>0</v>
      </c>
    </row>
    <row r="311" spans="2:11" x14ac:dyDescent="0.2">
      <c r="B311" s="20"/>
      <c r="C311" s="28" t="s">
        <v>255</v>
      </c>
      <c r="D311" s="28"/>
      <c r="E311" s="25"/>
      <c r="F311" s="12">
        <v>0</v>
      </c>
      <c r="G311" s="12">
        <v>0</v>
      </c>
      <c r="H311" s="12">
        <f t="shared" si="201"/>
        <v>0</v>
      </c>
      <c r="I311" s="12">
        <v>0</v>
      </c>
      <c r="J311" s="12">
        <v>0</v>
      </c>
      <c r="K311" s="13">
        <f t="shared" si="177"/>
        <v>0</v>
      </c>
    </row>
    <row r="312" spans="2:11" x14ac:dyDescent="0.2">
      <c r="B312" s="20"/>
      <c r="C312" s="28"/>
      <c r="D312" s="28" t="s">
        <v>256</v>
      </c>
      <c r="E312" s="25"/>
      <c r="F312" s="12">
        <v>0</v>
      </c>
      <c r="G312" s="12">
        <v>0</v>
      </c>
      <c r="H312" s="12">
        <f t="shared" si="201"/>
        <v>0</v>
      </c>
      <c r="I312" s="12">
        <v>0</v>
      </c>
      <c r="J312" s="12">
        <v>0</v>
      </c>
      <c r="K312" s="13">
        <f t="shared" si="177"/>
        <v>0</v>
      </c>
    </row>
    <row r="313" spans="2:11" x14ac:dyDescent="0.2">
      <c r="B313" s="20"/>
      <c r="C313" s="28"/>
      <c r="D313" s="28" t="s">
        <v>257</v>
      </c>
      <c r="E313" s="25"/>
      <c r="F313" s="12">
        <v>0</v>
      </c>
      <c r="G313" s="12">
        <v>0</v>
      </c>
      <c r="H313" s="12">
        <f t="shared" si="201"/>
        <v>0</v>
      </c>
      <c r="I313" s="12">
        <v>0</v>
      </c>
      <c r="J313" s="12">
        <v>0</v>
      </c>
      <c r="K313" s="13">
        <f t="shared" si="177"/>
        <v>0</v>
      </c>
    </row>
    <row r="314" spans="2:11" x14ac:dyDescent="0.2">
      <c r="B314" s="20"/>
      <c r="C314" s="28"/>
      <c r="D314" s="28" t="s">
        <v>258</v>
      </c>
      <c r="E314" s="25"/>
      <c r="F314" s="12">
        <v>0</v>
      </c>
      <c r="G314" s="12">
        <v>0</v>
      </c>
      <c r="H314" s="12">
        <f t="shared" si="201"/>
        <v>0</v>
      </c>
      <c r="I314" s="12">
        <v>0</v>
      </c>
      <c r="J314" s="12">
        <v>0</v>
      </c>
      <c r="K314" s="13">
        <f t="shared" si="177"/>
        <v>0</v>
      </c>
    </row>
    <row r="315" spans="2:11" x14ac:dyDescent="0.2">
      <c r="B315" s="20"/>
      <c r="C315" s="28"/>
      <c r="D315" s="28" t="s">
        <v>259</v>
      </c>
      <c r="E315" s="25"/>
      <c r="F315" s="12">
        <v>0</v>
      </c>
      <c r="G315" s="12">
        <v>0</v>
      </c>
      <c r="H315" s="12">
        <f t="shared" si="201"/>
        <v>0</v>
      </c>
      <c r="I315" s="12">
        <v>0</v>
      </c>
      <c r="J315" s="12">
        <v>0</v>
      </c>
      <c r="K315" s="13">
        <f t="shared" si="177"/>
        <v>0</v>
      </c>
    </row>
    <row r="316" spans="2:11" x14ac:dyDescent="0.2">
      <c r="B316" s="20"/>
      <c r="C316" s="28"/>
      <c r="D316" s="28" t="s">
        <v>260</v>
      </c>
      <c r="E316" s="25"/>
      <c r="F316" s="12">
        <v>0</v>
      </c>
      <c r="G316" s="12">
        <v>0</v>
      </c>
      <c r="H316" s="12">
        <f t="shared" si="201"/>
        <v>0</v>
      </c>
      <c r="I316" s="12">
        <v>0</v>
      </c>
      <c r="J316" s="12">
        <v>0</v>
      </c>
      <c r="K316" s="13">
        <f t="shared" si="177"/>
        <v>0</v>
      </c>
    </row>
    <row r="317" spans="2:11" x14ac:dyDescent="0.2">
      <c r="B317" s="20"/>
      <c r="C317" s="28"/>
      <c r="D317" s="28" t="s">
        <v>261</v>
      </c>
      <c r="E317" s="25"/>
      <c r="F317" s="12">
        <v>0</v>
      </c>
      <c r="G317" s="12">
        <v>0</v>
      </c>
      <c r="H317" s="12">
        <f t="shared" si="201"/>
        <v>0</v>
      </c>
      <c r="I317" s="12">
        <v>0</v>
      </c>
      <c r="J317" s="12">
        <v>0</v>
      </c>
      <c r="K317" s="13">
        <f t="shared" si="177"/>
        <v>0</v>
      </c>
    </row>
    <row r="318" spans="2:11" x14ac:dyDescent="0.2">
      <c r="B318" s="20"/>
      <c r="C318" s="28"/>
      <c r="D318" s="28" t="s">
        <v>262</v>
      </c>
      <c r="E318" s="25"/>
      <c r="F318" s="12">
        <v>0</v>
      </c>
      <c r="G318" s="12">
        <v>0</v>
      </c>
      <c r="H318" s="12">
        <f t="shared" si="201"/>
        <v>0</v>
      </c>
      <c r="I318" s="12">
        <v>0</v>
      </c>
      <c r="J318" s="12">
        <v>0</v>
      </c>
      <c r="K318" s="13">
        <f t="shared" si="177"/>
        <v>0</v>
      </c>
    </row>
    <row r="319" spans="2:11" x14ac:dyDescent="0.2">
      <c r="B319" s="20"/>
      <c r="C319" s="28"/>
      <c r="D319" s="28" t="s">
        <v>263</v>
      </c>
      <c r="E319" s="25"/>
      <c r="F319" s="12">
        <v>0</v>
      </c>
      <c r="G319" s="12">
        <v>0</v>
      </c>
      <c r="H319" s="12">
        <f t="shared" si="201"/>
        <v>0</v>
      </c>
      <c r="I319" s="12">
        <v>0</v>
      </c>
      <c r="J319" s="12">
        <v>0</v>
      </c>
      <c r="K319" s="13">
        <f t="shared" ref="K319:K412" si="202">H319-I319</f>
        <v>0</v>
      </c>
    </row>
    <row r="320" spans="2:11" x14ac:dyDescent="0.2">
      <c r="B320" s="20"/>
      <c r="C320" s="28"/>
      <c r="D320" s="28" t="s">
        <v>264</v>
      </c>
      <c r="E320" s="25"/>
      <c r="F320" s="12">
        <v>0</v>
      </c>
      <c r="G320" s="12">
        <v>0</v>
      </c>
      <c r="H320" s="12">
        <f t="shared" si="201"/>
        <v>0</v>
      </c>
      <c r="I320" s="12">
        <v>0</v>
      </c>
      <c r="J320" s="12">
        <v>0</v>
      </c>
      <c r="K320" s="13">
        <f t="shared" si="202"/>
        <v>0</v>
      </c>
    </row>
    <row r="321" spans="2:11" x14ac:dyDescent="0.2">
      <c r="B321" s="20"/>
      <c r="C321" s="28" t="s">
        <v>265</v>
      </c>
      <c r="D321" s="28"/>
      <c r="E321" s="25"/>
      <c r="F321" s="12">
        <f>F322+F331+F333+F335+F336+F337+F338</f>
        <v>12995000</v>
      </c>
      <c r="G321" s="12">
        <f>G322+G331+G333+G335+G336+G337+G338</f>
        <v>677482.16000000015</v>
      </c>
      <c r="H321" s="12">
        <f t="shared" si="201"/>
        <v>13672482.16</v>
      </c>
      <c r="I321" s="12">
        <f>I322+I331+I333+I335+I336+I337+I338</f>
        <v>13672482.16</v>
      </c>
      <c r="J321" s="12">
        <f>J322+J331+J333+J335+J336+J337+J338</f>
        <v>13672482.16</v>
      </c>
      <c r="K321" s="13">
        <f t="shared" si="202"/>
        <v>0</v>
      </c>
    </row>
    <row r="322" spans="2:11" x14ac:dyDescent="0.2">
      <c r="B322" s="20"/>
      <c r="C322" s="28"/>
      <c r="D322" s="28" t="s">
        <v>266</v>
      </c>
      <c r="E322" s="25"/>
      <c r="F322" s="12">
        <f>SUM(F323:F330)</f>
        <v>12995000</v>
      </c>
      <c r="G322" s="12">
        <f t="shared" ref="G322:K322" si="203">SUM(G323:G330)</f>
        <v>-756340.35999999987</v>
      </c>
      <c r="H322" s="12">
        <f t="shared" si="203"/>
        <v>12238659.640000001</v>
      </c>
      <c r="I322" s="12">
        <f t="shared" si="203"/>
        <v>12238659.640000001</v>
      </c>
      <c r="J322" s="12">
        <f t="shared" si="203"/>
        <v>12238659.640000001</v>
      </c>
      <c r="K322" s="13">
        <f t="shared" si="203"/>
        <v>0</v>
      </c>
    </row>
    <row r="323" spans="2:11" x14ac:dyDescent="0.2">
      <c r="B323" s="21"/>
      <c r="C323" s="29"/>
      <c r="D323" s="29"/>
      <c r="E323" s="39" t="s">
        <v>267</v>
      </c>
      <c r="F323" s="14">
        <v>450000</v>
      </c>
      <c r="G323" s="14">
        <v>-448000</v>
      </c>
      <c r="H323" s="14">
        <f t="shared" si="201"/>
        <v>2000</v>
      </c>
      <c r="I323" s="14">
        <v>2000</v>
      </c>
      <c r="J323" s="14">
        <v>2000</v>
      </c>
      <c r="K323" s="15">
        <f t="shared" si="202"/>
        <v>0</v>
      </c>
    </row>
    <row r="324" spans="2:11" x14ac:dyDescent="0.2">
      <c r="B324" s="21"/>
      <c r="C324" s="29"/>
      <c r="D324" s="29"/>
      <c r="E324" s="39" t="s">
        <v>272</v>
      </c>
      <c r="F324" s="14">
        <v>0</v>
      </c>
      <c r="G324" s="14">
        <v>2918</v>
      </c>
      <c r="H324" s="14">
        <f t="shared" si="201"/>
        <v>2918</v>
      </c>
      <c r="I324" s="14">
        <v>2918</v>
      </c>
      <c r="J324" s="14">
        <v>2918</v>
      </c>
      <c r="K324" s="15">
        <f t="shared" si="202"/>
        <v>0</v>
      </c>
    </row>
    <row r="325" spans="2:11" x14ac:dyDescent="0.2">
      <c r="B325" s="21"/>
      <c r="C325" s="29"/>
      <c r="D325" s="29"/>
      <c r="E325" s="39" t="s">
        <v>268</v>
      </c>
      <c r="F325" s="14">
        <v>0</v>
      </c>
      <c r="G325" s="14">
        <v>43935</v>
      </c>
      <c r="H325" s="14">
        <f t="shared" si="201"/>
        <v>43935</v>
      </c>
      <c r="I325" s="14">
        <v>43935</v>
      </c>
      <c r="J325" s="14">
        <v>43935</v>
      </c>
      <c r="K325" s="15">
        <f t="shared" si="202"/>
        <v>0</v>
      </c>
    </row>
    <row r="326" spans="2:11" x14ac:dyDescent="0.2">
      <c r="B326" s="21"/>
      <c r="C326" s="29"/>
      <c r="D326" s="29"/>
      <c r="E326" s="39" t="s">
        <v>269</v>
      </c>
      <c r="F326" s="14">
        <v>30000</v>
      </c>
      <c r="G326" s="14">
        <v>716841</v>
      </c>
      <c r="H326" s="14">
        <f t="shared" si="201"/>
        <v>746841</v>
      </c>
      <c r="I326" s="14">
        <v>746841</v>
      </c>
      <c r="J326" s="14">
        <v>746841</v>
      </c>
      <c r="K326" s="15">
        <f t="shared" si="202"/>
        <v>0</v>
      </c>
    </row>
    <row r="327" spans="2:11" x14ac:dyDescent="0.2">
      <c r="B327" s="21"/>
      <c r="C327" s="29"/>
      <c r="D327" s="29"/>
      <c r="E327" s="39" t="s">
        <v>270</v>
      </c>
      <c r="F327" s="14">
        <v>65000</v>
      </c>
      <c r="G327" s="14">
        <v>-65000</v>
      </c>
      <c r="H327" s="14">
        <f t="shared" si="201"/>
        <v>0</v>
      </c>
      <c r="I327" s="14">
        <v>0</v>
      </c>
      <c r="J327" s="14">
        <v>0</v>
      </c>
      <c r="K327" s="15">
        <f t="shared" si="202"/>
        <v>0</v>
      </c>
    </row>
    <row r="328" spans="2:11" x14ac:dyDescent="0.2">
      <c r="B328" s="21"/>
      <c r="C328" s="29"/>
      <c r="D328" s="29"/>
      <c r="E328" s="39" t="s">
        <v>271</v>
      </c>
      <c r="F328" s="14">
        <v>12000000</v>
      </c>
      <c r="G328" s="14">
        <v>-1763312.4</v>
      </c>
      <c r="H328" s="14">
        <f t="shared" si="201"/>
        <v>10236687.6</v>
      </c>
      <c r="I328" s="14">
        <v>10236687.6</v>
      </c>
      <c r="J328" s="14">
        <v>10236687.6</v>
      </c>
      <c r="K328" s="15">
        <f t="shared" si="202"/>
        <v>0</v>
      </c>
    </row>
    <row r="329" spans="2:11" x14ac:dyDescent="0.2">
      <c r="B329" s="21"/>
      <c r="C329" s="29"/>
      <c r="D329" s="29"/>
      <c r="E329" s="39" t="s">
        <v>512</v>
      </c>
      <c r="F329" s="14">
        <v>0</v>
      </c>
      <c r="G329" s="14">
        <v>2000</v>
      </c>
      <c r="H329" s="14">
        <f t="shared" si="201"/>
        <v>2000</v>
      </c>
      <c r="I329" s="14">
        <v>2000</v>
      </c>
      <c r="J329" s="14">
        <v>2000</v>
      </c>
      <c r="K329" s="15">
        <f t="shared" ref="K329" si="204">H329-I329</f>
        <v>0</v>
      </c>
    </row>
    <row r="330" spans="2:11" x14ac:dyDescent="0.2">
      <c r="B330" s="21"/>
      <c r="C330" s="29"/>
      <c r="D330" s="29"/>
      <c r="E330" s="39" t="s">
        <v>65</v>
      </c>
      <c r="F330" s="14">
        <v>450000</v>
      </c>
      <c r="G330" s="14">
        <v>754278.04</v>
      </c>
      <c r="H330" s="14">
        <f t="shared" si="201"/>
        <v>1204278.04</v>
      </c>
      <c r="I330" s="14">
        <v>1204278.04</v>
      </c>
      <c r="J330" s="14">
        <v>1204278.04</v>
      </c>
      <c r="K330" s="15">
        <f t="shared" si="202"/>
        <v>0</v>
      </c>
    </row>
    <row r="331" spans="2:11" x14ac:dyDescent="0.2">
      <c r="B331" s="20"/>
      <c r="C331" s="28"/>
      <c r="D331" s="28" t="s">
        <v>273</v>
      </c>
      <c r="E331" s="25"/>
      <c r="F331" s="12">
        <f>F332</f>
        <v>0</v>
      </c>
      <c r="G331" s="12">
        <f t="shared" ref="G331:K331" si="205">G332</f>
        <v>77150</v>
      </c>
      <c r="H331" s="12">
        <f t="shared" si="205"/>
        <v>77150</v>
      </c>
      <c r="I331" s="12">
        <f t="shared" si="205"/>
        <v>77150</v>
      </c>
      <c r="J331" s="12">
        <f t="shared" si="205"/>
        <v>77150</v>
      </c>
      <c r="K331" s="13">
        <f t="shared" si="205"/>
        <v>0</v>
      </c>
    </row>
    <row r="332" spans="2:11" x14ac:dyDescent="0.2">
      <c r="B332" s="21"/>
      <c r="C332" s="29"/>
      <c r="D332" s="29"/>
      <c r="E332" s="39" t="s">
        <v>513</v>
      </c>
      <c r="F332" s="14">
        <v>0</v>
      </c>
      <c r="G332" s="14">
        <v>77150</v>
      </c>
      <c r="H332" s="14">
        <f t="shared" si="201"/>
        <v>77150</v>
      </c>
      <c r="I332" s="14">
        <v>77150</v>
      </c>
      <c r="J332" s="14">
        <v>77150</v>
      </c>
      <c r="K332" s="15">
        <f t="shared" ref="K332" si="206">H332-I332</f>
        <v>0</v>
      </c>
    </row>
    <row r="333" spans="2:11" x14ac:dyDescent="0.2">
      <c r="B333" s="20"/>
      <c r="C333" s="28"/>
      <c r="D333" s="28" t="s">
        <v>274</v>
      </c>
      <c r="E333" s="25"/>
      <c r="F333" s="12">
        <f>F334</f>
        <v>0</v>
      </c>
      <c r="G333" s="12">
        <f t="shared" ref="G333:K333" si="207">G334</f>
        <v>1356672.52</v>
      </c>
      <c r="H333" s="12">
        <f t="shared" si="207"/>
        <v>1356672.52</v>
      </c>
      <c r="I333" s="12">
        <f t="shared" si="207"/>
        <v>1356672.52</v>
      </c>
      <c r="J333" s="12">
        <f t="shared" si="207"/>
        <v>1356672.52</v>
      </c>
      <c r="K333" s="13">
        <f t="shared" si="207"/>
        <v>0</v>
      </c>
    </row>
    <row r="334" spans="2:11" x14ac:dyDescent="0.2">
      <c r="B334" s="21"/>
      <c r="C334" s="29"/>
      <c r="D334" s="29"/>
      <c r="E334" s="39" t="s">
        <v>275</v>
      </c>
      <c r="F334" s="14">
        <v>0</v>
      </c>
      <c r="G334" s="14">
        <v>1356672.52</v>
      </c>
      <c r="H334" s="14">
        <f t="shared" si="201"/>
        <v>1356672.52</v>
      </c>
      <c r="I334" s="14">
        <v>1356672.52</v>
      </c>
      <c r="J334" s="14">
        <v>1356672.52</v>
      </c>
      <c r="K334" s="15">
        <f t="shared" si="202"/>
        <v>0</v>
      </c>
    </row>
    <row r="335" spans="2:11" x14ac:dyDescent="0.2">
      <c r="B335" s="20"/>
      <c r="C335" s="28"/>
      <c r="D335" s="28" t="s">
        <v>276</v>
      </c>
      <c r="E335" s="25"/>
      <c r="F335" s="12">
        <v>0</v>
      </c>
      <c r="G335" s="12">
        <v>0</v>
      </c>
      <c r="H335" s="12">
        <f t="shared" si="201"/>
        <v>0</v>
      </c>
      <c r="I335" s="12">
        <v>0</v>
      </c>
      <c r="J335" s="12">
        <v>0</v>
      </c>
      <c r="K335" s="13">
        <f t="shared" si="202"/>
        <v>0</v>
      </c>
    </row>
    <row r="336" spans="2:11" x14ac:dyDescent="0.2">
      <c r="B336" s="20"/>
      <c r="C336" s="28"/>
      <c r="D336" s="28" t="s">
        <v>277</v>
      </c>
      <c r="E336" s="25"/>
      <c r="F336" s="12">
        <v>0</v>
      </c>
      <c r="G336" s="12">
        <v>0</v>
      </c>
      <c r="H336" s="12">
        <f t="shared" si="201"/>
        <v>0</v>
      </c>
      <c r="I336" s="12">
        <v>0</v>
      </c>
      <c r="J336" s="12">
        <v>0</v>
      </c>
      <c r="K336" s="13">
        <f t="shared" si="202"/>
        <v>0</v>
      </c>
    </row>
    <row r="337" spans="2:11" x14ac:dyDescent="0.2">
      <c r="B337" s="20"/>
      <c r="C337" s="28"/>
      <c r="D337" s="28" t="s">
        <v>278</v>
      </c>
      <c r="E337" s="25"/>
      <c r="F337" s="12">
        <v>0</v>
      </c>
      <c r="G337" s="12">
        <v>0</v>
      </c>
      <c r="H337" s="12">
        <f t="shared" si="201"/>
        <v>0</v>
      </c>
      <c r="I337" s="12">
        <v>0</v>
      </c>
      <c r="J337" s="12">
        <v>0</v>
      </c>
      <c r="K337" s="13">
        <f t="shared" si="202"/>
        <v>0</v>
      </c>
    </row>
    <row r="338" spans="2:11" x14ac:dyDescent="0.2">
      <c r="B338" s="20"/>
      <c r="C338" s="28"/>
      <c r="D338" s="28" t="s">
        <v>279</v>
      </c>
      <c r="E338" s="25"/>
      <c r="F338" s="12">
        <v>0</v>
      </c>
      <c r="G338" s="12">
        <v>0</v>
      </c>
      <c r="H338" s="12">
        <f t="shared" si="201"/>
        <v>0</v>
      </c>
      <c r="I338" s="12">
        <v>0</v>
      </c>
      <c r="J338" s="12">
        <v>0</v>
      </c>
      <c r="K338" s="13">
        <f t="shared" si="202"/>
        <v>0</v>
      </c>
    </row>
    <row r="339" spans="2:11" x14ac:dyDescent="0.2">
      <c r="B339" s="20"/>
      <c r="C339" s="28"/>
      <c r="D339" s="28" t="s">
        <v>280</v>
      </c>
      <c r="E339" s="25"/>
      <c r="F339" s="12">
        <v>0</v>
      </c>
      <c r="G339" s="12">
        <v>0</v>
      </c>
      <c r="H339" s="12">
        <f t="shared" si="201"/>
        <v>0</v>
      </c>
      <c r="I339" s="12">
        <v>0</v>
      </c>
      <c r="J339" s="12">
        <v>0</v>
      </c>
      <c r="K339" s="13">
        <f t="shared" si="202"/>
        <v>0</v>
      </c>
    </row>
    <row r="340" spans="2:11" x14ac:dyDescent="0.2">
      <c r="B340" s="20"/>
      <c r="C340" s="28" t="s">
        <v>281</v>
      </c>
      <c r="D340" s="28"/>
      <c r="E340" s="25"/>
      <c r="F340" s="12">
        <v>0</v>
      </c>
      <c r="G340" s="12">
        <v>0</v>
      </c>
      <c r="H340" s="12">
        <f t="shared" si="201"/>
        <v>0</v>
      </c>
      <c r="I340" s="12">
        <v>0</v>
      </c>
      <c r="J340" s="12">
        <v>0</v>
      </c>
      <c r="K340" s="13">
        <f t="shared" si="202"/>
        <v>0</v>
      </c>
    </row>
    <row r="341" spans="2:11" x14ac:dyDescent="0.2">
      <c r="B341" s="20"/>
      <c r="C341" s="28"/>
      <c r="D341" s="28" t="s">
        <v>282</v>
      </c>
      <c r="E341" s="25"/>
      <c r="F341" s="12">
        <v>0</v>
      </c>
      <c r="G341" s="12">
        <v>0</v>
      </c>
      <c r="H341" s="12">
        <f t="shared" si="201"/>
        <v>0</v>
      </c>
      <c r="I341" s="12">
        <v>0</v>
      </c>
      <c r="J341" s="12">
        <v>0</v>
      </c>
      <c r="K341" s="13">
        <f t="shared" si="202"/>
        <v>0</v>
      </c>
    </row>
    <row r="342" spans="2:11" x14ac:dyDescent="0.2">
      <c r="B342" s="20"/>
      <c r="C342" s="28"/>
      <c r="D342" s="28" t="s">
        <v>283</v>
      </c>
      <c r="E342" s="25"/>
      <c r="F342" s="12">
        <v>0</v>
      </c>
      <c r="G342" s="12">
        <v>0</v>
      </c>
      <c r="H342" s="12">
        <f t="shared" si="201"/>
        <v>0</v>
      </c>
      <c r="I342" s="12">
        <v>0</v>
      </c>
      <c r="J342" s="12">
        <v>0</v>
      </c>
      <c r="K342" s="13">
        <f t="shared" si="202"/>
        <v>0</v>
      </c>
    </row>
    <row r="343" spans="2:11" x14ac:dyDescent="0.2">
      <c r="B343" s="20"/>
      <c r="C343" s="28"/>
      <c r="D343" s="28" t="s">
        <v>284</v>
      </c>
      <c r="E343" s="25"/>
      <c r="F343" s="12">
        <v>0</v>
      </c>
      <c r="G343" s="12">
        <v>0</v>
      </c>
      <c r="H343" s="12">
        <f t="shared" si="201"/>
        <v>0</v>
      </c>
      <c r="I343" s="12">
        <v>0</v>
      </c>
      <c r="J343" s="12">
        <v>0</v>
      </c>
      <c r="K343" s="13">
        <f t="shared" si="202"/>
        <v>0</v>
      </c>
    </row>
    <row r="344" spans="2:11" x14ac:dyDescent="0.2">
      <c r="B344" s="20"/>
      <c r="C344" s="28" t="s">
        <v>285</v>
      </c>
      <c r="D344" s="28"/>
      <c r="E344" s="25"/>
      <c r="F344" s="12">
        <v>0</v>
      </c>
      <c r="G344" s="12">
        <v>0</v>
      </c>
      <c r="H344" s="12">
        <f t="shared" si="201"/>
        <v>0</v>
      </c>
      <c r="I344" s="12">
        <v>0</v>
      </c>
      <c r="J344" s="12">
        <v>0</v>
      </c>
      <c r="K344" s="13">
        <f t="shared" si="202"/>
        <v>0</v>
      </c>
    </row>
    <row r="345" spans="2:11" x14ac:dyDescent="0.2">
      <c r="B345" s="20"/>
      <c r="C345" s="28"/>
      <c r="D345" s="28" t="s">
        <v>286</v>
      </c>
      <c r="E345" s="25"/>
      <c r="F345" s="12">
        <v>0</v>
      </c>
      <c r="G345" s="12">
        <v>0</v>
      </c>
      <c r="H345" s="12">
        <f t="shared" si="201"/>
        <v>0</v>
      </c>
      <c r="I345" s="12">
        <v>0</v>
      </c>
      <c r="J345" s="12">
        <v>0</v>
      </c>
      <c r="K345" s="13">
        <f t="shared" si="202"/>
        <v>0</v>
      </c>
    </row>
    <row r="346" spans="2:11" x14ac:dyDescent="0.2">
      <c r="B346" s="20"/>
      <c r="C346" s="28"/>
      <c r="D346" s="28" t="s">
        <v>287</v>
      </c>
      <c r="E346" s="25"/>
      <c r="F346" s="12">
        <v>0</v>
      </c>
      <c r="G346" s="12">
        <v>0</v>
      </c>
      <c r="H346" s="12">
        <f t="shared" si="201"/>
        <v>0</v>
      </c>
      <c r="I346" s="12">
        <v>0</v>
      </c>
      <c r="J346" s="12">
        <v>0</v>
      </c>
      <c r="K346" s="13">
        <f t="shared" si="202"/>
        <v>0</v>
      </c>
    </row>
    <row r="347" spans="2:11" x14ac:dyDescent="0.2">
      <c r="B347" s="20"/>
      <c r="C347" s="28"/>
      <c r="D347" s="28" t="s">
        <v>288</v>
      </c>
      <c r="E347" s="25"/>
      <c r="F347" s="12">
        <v>0</v>
      </c>
      <c r="G347" s="12">
        <v>0</v>
      </c>
      <c r="H347" s="12">
        <f t="shared" si="201"/>
        <v>0</v>
      </c>
      <c r="I347" s="12">
        <v>0</v>
      </c>
      <c r="J347" s="12">
        <v>0</v>
      </c>
      <c r="K347" s="13">
        <f t="shared" si="202"/>
        <v>0</v>
      </c>
    </row>
    <row r="348" spans="2:11" x14ac:dyDescent="0.2">
      <c r="B348" s="20"/>
      <c r="C348" s="28"/>
      <c r="D348" s="28" t="s">
        <v>289</v>
      </c>
      <c r="E348" s="25"/>
      <c r="F348" s="12">
        <v>0</v>
      </c>
      <c r="G348" s="12">
        <v>0</v>
      </c>
      <c r="H348" s="12">
        <f t="shared" si="201"/>
        <v>0</v>
      </c>
      <c r="I348" s="12">
        <v>0</v>
      </c>
      <c r="J348" s="12">
        <v>0</v>
      </c>
      <c r="K348" s="13">
        <f t="shared" si="202"/>
        <v>0</v>
      </c>
    </row>
    <row r="349" spans="2:11" x14ac:dyDescent="0.2">
      <c r="B349" s="20"/>
      <c r="C349" s="28"/>
      <c r="D349" s="28" t="s">
        <v>290</v>
      </c>
      <c r="E349" s="25"/>
      <c r="F349" s="12">
        <v>0</v>
      </c>
      <c r="G349" s="12">
        <v>0</v>
      </c>
      <c r="H349" s="12">
        <f t="shared" si="201"/>
        <v>0</v>
      </c>
      <c r="I349" s="12">
        <v>0</v>
      </c>
      <c r="J349" s="12">
        <v>0</v>
      </c>
      <c r="K349" s="13">
        <f t="shared" si="202"/>
        <v>0</v>
      </c>
    </row>
    <row r="350" spans="2:11" x14ac:dyDescent="0.2">
      <c r="B350" s="20"/>
      <c r="C350" s="28"/>
      <c r="D350" s="28" t="s">
        <v>291</v>
      </c>
      <c r="E350" s="25"/>
      <c r="F350" s="12">
        <v>0</v>
      </c>
      <c r="G350" s="12">
        <v>0</v>
      </c>
      <c r="H350" s="12">
        <f t="shared" si="201"/>
        <v>0</v>
      </c>
      <c r="I350" s="12">
        <v>0</v>
      </c>
      <c r="J350" s="12">
        <v>0</v>
      </c>
      <c r="K350" s="13">
        <f t="shared" si="202"/>
        <v>0</v>
      </c>
    </row>
    <row r="351" spans="2:11" x14ac:dyDescent="0.2">
      <c r="B351" s="20"/>
      <c r="C351" s="28"/>
      <c r="D351" s="28" t="s">
        <v>292</v>
      </c>
      <c r="E351" s="25"/>
      <c r="F351" s="12">
        <v>0</v>
      </c>
      <c r="G351" s="12">
        <v>0</v>
      </c>
      <c r="H351" s="12">
        <f t="shared" si="201"/>
        <v>0</v>
      </c>
      <c r="I351" s="12">
        <v>0</v>
      </c>
      <c r="J351" s="12">
        <v>0</v>
      </c>
      <c r="K351" s="13">
        <f t="shared" si="202"/>
        <v>0</v>
      </c>
    </row>
    <row r="352" spans="2:11" x14ac:dyDescent="0.2">
      <c r="B352" s="20"/>
      <c r="C352" s="28" t="s">
        <v>293</v>
      </c>
      <c r="D352" s="28"/>
      <c r="E352" s="25"/>
      <c r="F352" s="12">
        <v>0</v>
      </c>
      <c r="G352" s="12">
        <v>0</v>
      </c>
      <c r="H352" s="12">
        <f t="shared" si="201"/>
        <v>0</v>
      </c>
      <c r="I352" s="12">
        <v>0</v>
      </c>
      <c r="J352" s="12">
        <v>0</v>
      </c>
      <c r="K352" s="13">
        <f t="shared" si="202"/>
        <v>0</v>
      </c>
    </row>
    <row r="353" spans="2:11" x14ac:dyDescent="0.2">
      <c r="B353" s="20"/>
      <c r="C353" s="28"/>
      <c r="D353" s="28" t="s">
        <v>294</v>
      </c>
      <c r="E353" s="25"/>
      <c r="F353" s="12">
        <v>0</v>
      </c>
      <c r="G353" s="12">
        <v>0</v>
      </c>
      <c r="H353" s="12">
        <f t="shared" si="201"/>
        <v>0</v>
      </c>
      <c r="I353" s="12">
        <v>0</v>
      </c>
      <c r="J353" s="12">
        <v>0</v>
      </c>
      <c r="K353" s="13">
        <f t="shared" si="202"/>
        <v>0</v>
      </c>
    </row>
    <row r="354" spans="2:11" x14ac:dyDescent="0.2">
      <c r="B354" s="20"/>
      <c r="C354" s="28" t="s">
        <v>295</v>
      </c>
      <c r="D354" s="28"/>
      <c r="E354" s="25"/>
      <c r="F354" s="12">
        <v>0</v>
      </c>
      <c r="G354" s="12">
        <v>0</v>
      </c>
      <c r="H354" s="12">
        <f t="shared" si="201"/>
        <v>0</v>
      </c>
      <c r="I354" s="12">
        <v>0</v>
      </c>
      <c r="J354" s="12">
        <v>0</v>
      </c>
      <c r="K354" s="13">
        <f t="shared" si="202"/>
        <v>0</v>
      </c>
    </row>
    <row r="355" spans="2:11" x14ac:dyDescent="0.2">
      <c r="B355" s="20"/>
      <c r="C355" s="28"/>
      <c r="D355" s="28" t="s">
        <v>296</v>
      </c>
      <c r="E355" s="25"/>
      <c r="F355" s="12">
        <v>0</v>
      </c>
      <c r="G355" s="12">
        <v>0</v>
      </c>
      <c r="H355" s="12">
        <f t="shared" si="201"/>
        <v>0</v>
      </c>
      <c r="I355" s="12">
        <v>0</v>
      </c>
      <c r="J355" s="12">
        <v>0</v>
      </c>
      <c r="K355" s="13">
        <f t="shared" si="202"/>
        <v>0</v>
      </c>
    </row>
    <row r="356" spans="2:11" x14ac:dyDescent="0.2">
      <c r="B356" s="20"/>
      <c r="C356" s="28"/>
      <c r="D356" s="28" t="s">
        <v>297</v>
      </c>
      <c r="E356" s="25"/>
      <c r="F356" s="12">
        <v>0</v>
      </c>
      <c r="G356" s="12">
        <v>0</v>
      </c>
      <c r="H356" s="12">
        <f t="shared" si="201"/>
        <v>0</v>
      </c>
      <c r="I356" s="12">
        <v>0</v>
      </c>
      <c r="J356" s="12">
        <v>0</v>
      </c>
      <c r="K356" s="13">
        <f t="shared" si="202"/>
        <v>0</v>
      </c>
    </row>
    <row r="357" spans="2:11" x14ac:dyDescent="0.2">
      <c r="B357" s="20"/>
      <c r="C357" s="28"/>
      <c r="D357" s="28" t="s">
        <v>298</v>
      </c>
      <c r="E357" s="25"/>
      <c r="F357" s="12">
        <v>0</v>
      </c>
      <c r="G357" s="12">
        <v>0</v>
      </c>
      <c r="H357" s="12">
        <f t="shared" si="201"/>
        <v>0</v>
      </c>
      <c r="I357" s="12">
        <v>0</v>
      </c>
      <c r="J357" s="12">
        <v>0</v>
      </c>
      <c r="K357" s="13">
        <f t="shared" si="202"/>
        <v>0</v>
      </c>
    </row>
    <row r="358" spans="2:11" x14ac:dyDescent="0.2">
      <c r="B358" s="20"/>
      <c r="C358" s="28"/>
      <c r="D358" s="28" t="s">
        <v>299</v>
      </c>
      <c r="E358" s="25"/>
      <c r="F358" s="12">
        <v>0</v>
      </c>
      <c r="G358" s="12">
        <v>0</v>
      </c>
      <c r="H358" s="12">
        <f t="shared" si="201"/>
        <v>0</v>
      </c>
      <c r="I358" s="12">
        <v>0</v>
      </c>
      <c r="J358" s="12">
        <v>0</v>
      </c>
      <c r="K358" s="13">
        <f t="shared" si="202"/>
        <v>0</v>
      </c>
    </row>
    <row r="359" spans="2:11" x14ac:dyDescent="0.2">
      <c r="B359" s="20"/>
      <c r="C359" s="28"/>
      <c r="D359" s="28" t="s">
        <v>300</v>
      </c>
      <c r="E359" s="25"/>
      <c r="F359" s="12">
        <v>0</v>
      </c>
      <c r="G359" s="12">
        <v>0</v>
      </c>
      <c r="H359" s="12">
        <f t="shared" si="201"/>
        <v>0</v>
      </c>
      <c r="I359" s="12">
        <v>0</v>
      </c>
      <c r="J359" s="12">
        <v>0</v>
      </c>
      <c r="K359" s="13">
        <f t="shared" si="202"/>
        <v>0</v>
      </c>
    </row>
    <row r="360" spans="2:11" x14ac:dyDescent="0.2">
      <c r="B360" s="20"/>
      <c r="C360" s="28" t="s">
        <v>301</v>
      </c>
      <c r="D360" s="28"/>
      <c r="E360" s="25"/>
      <c r="F360" s="12">
        <v>0</v>
      </c>
      <c r="G360" s="12">
        <v>0</v>
      </c>
      <c r="H360" s="12">
        <f t="shared" si="201"/>
        <v>0</v>
      </c>
      <c r="I360" s="12">
        <v>0</v>
      </c>
      <c r="J360" s="12">
        <v>0</v>
      </c>
      <c r="K360" s="13">
        <f t="shared" si="202"/>
        <v>0</v>
      </c>
    </row>
    <row r="361" spans="2:11" x14ac:dyDescent="0.2">
      <c r="B361" s="20"/>
      <c r="C361" s="28"/>
      <c r="D361" s="28" t="s">
        <v>302</v>
      </c>
      <c r="E361" s="25"/>
      <c r="F361" s="12">
        <v>0</v>
      </c>
      <c r="G361" s="12">
        <v>0</v>
      </c>
      <c r="H361" s="12">
        <f t="shared" si="201"/>
        <v>0</v>
      </c>
      <c r="I361" s="12">
        <v>0</v>
      </c>
      <c r="J361" s="12">
        <v>0</v>
      </c>
      <c r="K361" s="13">
        <f t="shared" si="202"/>
        <v>0</v>
      </c>
    </row>
    <row r="362" spans="2:11" x14ac:dyDescent="0.2">
      <c r="B362" s="20"/>
      <c r="C362" s="28"/>
      <c r="D362" s="28" t="s">
        <v>303</v>
      </c>
      <c r="E362" s="25"/>
      <c r="F362" s="12">
        <v>0</v>
      </c>
      <c r="G362" s="12">
        <v>0</v>
      </c>
      <c r="H362" s="12">
        <f t="shared" si="201"/>
        <v>0</v>
      </c>
      <c r="I362" s="12">
        <v>0</v>
      </c>
      <c r="J362" s="12">
        <v>0</v>
      </c>
      <c r="K362" s="13">
        <f t="shared" si="202"/>
        <v>0</v>
      </c>
    </row>
    <row r="363" spans="2:11" x14ac:dyDescent="0.2">
      <c r="B363" s="20"/>
      <c r="C363" s="28"/>
      <c r="D363" s="28" t="s">
        <v>304</v>
      </c>
      <c r="E363" s="25"/>
      <c r="F363" s="12">
        <v>0</v>
      </c>
      <c r="G363" s="12">
        <v>0</v>
      </c>
      <c r="H363" s="12">
        <f t="shared" si="201"/>
        <v>0</v>
      </c>
      <c r="I363" s="12">
        <v>0</v>
      </c>
      <c r="J363" s="12">
        <v>0</v>
      </c>
      <c r="K363" s="13">
        <f t="shared" si="202"/>
        <v>0</v>
      </c>
    </row>
    <row r="364" spans="2:11" x14ac:dyDescent="0.2">
      <c r="B364" s="20" t="s">
        <v>305</v>
      </c>
      <c r="C364" s="28"/>
      <c r="D364" s="28"/>
      <c r="E364" s="25"/>
      <c r="F364" s="12">
        <f>F365+F415+F421+F424+F432+F434+F449+F459+F464</f>
        <v>11044200</v>
      </c>
      <c r="G364" s="12">
        <f>G365+G415+G421+G424+G432+G434+G449+G459+G464</f>
        <v>-9598513.7200000007</v>
      </c>
      <c r="H364" s="12">
        <f t="shared" si="201"/>
        <v>1445686.2799999993</v>
      </c>
      <c r="I364" s="12">
        <f>I365+I415+I421+I424+I432+I434+I449+I459+I464</f>
        <v>1445686.28</v>
      </c>
      <c r="J364" s="12">
        <f>J365+J415+J421+J424+J432+J434+J449+J459+J464</f>
        <v>1445686.28</v>
      </c>
      <c r="K364" s="13">
        <f>K365+K415+K421+K424+K432+K434+K449+K459+K464</f>
        <v>0</v>
      </c>
    </row>
    <row r="365" spans="2:11" x14ac:dyDescent="0.2">
      <c r="B365" s="20"/>
      <c r="C365" s="28" t="s">
        <v>306</v>
      </c>
      <c r="D365" s="28"/>
      <c r="E365" s="25"/>
      <c r="F365" s="12">
        <f>F366+F369+F371+F372+F373+F413</f>
        <v>3996000</v>
      </c>
      <c r="G365" s="12">
        <f>G366+G369+G371+G372+G373+G413</f>
        <v>-3413888.15</v>
      </c>
      <c r="H365" s="12">
        <f t="shared" si="201"/>
        <v>582111.85000000009</v>
      </c>
      <c r="I365" s="12">
        <f>I366+I369+I371+I372+I373+I413</f>
        <v>582111.85000000009</v>
      </c>
      <c r="J365" s="12">
        <f>J366+J369+J371+J372+J373+J413</f>
        <v>582111.85000000009</v>
      </c>
      <c r="K365" s="13">
        <f>K366+K369+K371+K372+K373+K413</f>
        <v>0</v>
      </c>
    </row>
    <row r="366" spans="2:11" x14ac:dyDescent="0.2">
      <c r="B366" s="20"/>
      <c r="C366" s="28"/>
      <c r="D366" s="28" t="s">
        <v>307</v>
      </c>
      <c r="E366" s="25"/>
      <c r="F366" s="12">
        <f>SUM(F367:F368)</f>
        <v>306000</v>
      </c>
      <c r="G366" s="12">
        <f t="shared" ref="G366:K366" si="208">SUM(G367:G368)</f>
        <v>-288600</v>
      </c>
      <c r="H366" s="12">
        <f t="shared" si="208"/>
        <v>17400</v>
      </c>
      <c r="I366" s="12">
        <f t="shared" si="208"/>
        <v>17400</v>
      </c>
      <c r="J366" s="12">
        <f t="shared" si="208"/>
        <v>17400</v>
      </c>
      <c r="K366" s="13">
        <f t="shared" si="208"/>
        <v>0</v>
      </c>
    </row>
    <row r="367" spans="2:11" x14ac:dyDescent="0.2">
      <c r="B367" s="21"/>
      <c r="C367" s="29"/>
      <c r="D367" s="29"/>
      <c r="E367" s="39" t="s">
        <v>307</v>
      </c>
      <c r="F367" s="14">
        <v>306000</v>
      </c>
      <c r="G367" s="14">
        <v>-306000</v>
      </c>
      <c r="H367" s="14">
        <f t="shared" si="201"/>
        <v>0</v>
      </c>
      <c r="I367" s="14">
        <v>0</v>
      </c>
      <c r="J367" s="14">
        <v>0</v>
      </c>
      <c r="K367" s="15">
        <f t="shared" ref="K367" si="209">H367-I367</f>
        <v>0</v>
      </c>
    </row>
    <row r="368" spans="2:11" x14ac:dyDescent="0.2">
      <c r="B368" s="21"/>
      <c r="C368" s="29"/>
      <c r="D368" s="29"/>
      <c r="E368" s="39" t="s">
        <v>718</v>
      </c>
      <c r="F368" s="14">
        <v>0</v>
      </c>
      <c r="G368" s="14">
        <v>17400</v>
      </c>
      <c r="H368" s="14">
        <f t="shared" ref="H368" si="210">F368+G368</f>
        <v>17400</v>
      </c>
      <c r="I368" s="14">
        <v>17400</v>
      </c>
      <c r="J368" s="14">
        <v>17400</v>
      </c>
      <c r="K368" s="15">
        <f t="shared" ref="K368" si="211">H368-I368</f>
        <v>0</v>
      </c>
    </row>
    <row r="369" spans="2:13" x14ac:dyDescent="0.2">
      <c r="B369" s="20"/>
      <c r="C369" s="28"/>
      <c r="D369" s="28" t="s">
        <v>308</v>
      </c>
      <c r="E369" s="25"/>
      <c r="F369" s="12">
        <f>F370</f>
        <v>0</v>
      </c>
      <c r="G369" s="12">
        <f t="shared" ref="G369:K369" si="212">G370</f>
        <v>7999</v>
      </c>
      <c r="H369" s="12">
        <f t="shared" si="212"/>
        <v>7999</v>
      </c>
      <c r="I369" s="12">
        <f t="shared" si="212"/>
        <v>7999</v>
      </c>
      <c r="J369" s="12">
        <f t="shared" si="212"/>
        <v>7999</v>
      </c>
      <c r="K369" s="13">
        <f t="shared" si="212"/>
        <v>0</v>
      </c>
    </row>
    <row r="370" spans="2:13" x14ac:dyDescent="0.2">
      <c r="B370" s="21"/>
      <c r="C370" s="29"/>
      <c r="D370" s="29"/>
      <c r="E370" s="39" t="s">
        <v>719</v>
      </c>
      <c r="F370" s="14">
        <v>0</v>
      </c>
      <c r="G370" s="14">
        <v>7999</v>
      </c>
      <c r="H370" s="14">
        <f t="shared" ref="H370:H434" si="213">F370+G370</f>
        <v>7999</v>
      </c>
      <c r="I370" s="14">
        <v>7999</v>
      </c>
      <c r="J370" s="14">
        <v>7999</v>
      </c>
      <c r="K370" s="15">
        <f t="shared" si="202"/>
        <v>0</v>
      </c>
    </row>
    <row r="371" spans="2:13" x14ac:dyDescent="0.2">
      <c r="B371" s="20"/>
      <c r="C371" s="28"/>
      <c r="D371" s="28" t="s">
        <v>309</v>
      </c>
      <c r="E371" s="25"/>
      <c r="F371" s="12">
        <v>0</v>
      </c>
      <c r="G371" s="12">
        <v>0</v>
      </c>
      <c r="H371" s="12">
        <f t="shared" si="213"/>
        <v>0</v>
      </c>
      <c r="I371" s="12">
        <v>0</v>
      </c>
      <c r="J371" s="12">
        <v>0</v>
      </c>
      <c r="K371" s="13">
        <f t="shared" si="202"/>
        <v>0</v>
      </c>
    </row>
    <row r="372" spans="2:13" x14ac:dyDescent="0.2">
      <c r="B372" s="20"/>
      <c r="C372" s="28"/>
      <c r="D372" s="28" t="s">
        <v>310</v>
      </c>
      <c r="E372" s="25"/>
      <c r="F372" s="12">
        <v>0</v>
      </c>
      <c r="G372" s="12">
        <v>0</v>
      </c>
      <c r="H372" s="12">
        <f t="shared" si="213"/>
        <v>0</v>
      </c>
      <c r="I372" s="12">
        <v>0</v>
      </c>
      <c r="J372" s="12">
        <v>0</v>
      </c>
      <c r="K372" s="13">
        <f t="shared" si="202"/>
        <v>0</v>
      </c>
    </row>
    <row r="373" spans="2:13" x14ac:dyDescent="0.2">
      <c r="B373" s="20"/>
      <c r="C373" s="28"/>
      <c r="D373" s="28" t="s">
        <v>311</v>
      </c>
      <c r="E373" s="25"/>
      <c r="F373" s="12">
        <f t="shared" ref="F373:K373" si="214">SUM(F374:F412)</f>
        <v>690000</v>
      </c>
      <c r="G373" s="12">
        <f t="shared" si="214"/>
        <v>-133287.14999999997</v>
      </c>
      <c r="H373" s="12">
        <f t="shared" si="214"/>
        <v>556712.85000000009</v>
      </c>
      <c r="I373" s="12">
        <f t="shared" si="214"/>
        <v>556712.85000000009</v>
      </c>
      <c r="J373" s="12">
        <f t="shared" si="214"/>
        <v>556712.85000000009</v>
      </c>
      <c r="K373" s="13">
        <f t="shared" si="214"/>
        <v>0</v>
      </c>
    </row>
    <row r="374" spans="2:13" x14ac:dyDescent="0.2">
      <c r="B374" s="21"/>
      <c r="C374" s="29"/>
      <c r="D374" s="29"/>
      <c r="E374" s="39" t="s">
        <v>514</v>
      </c>
      <c r="F374" s="14">
        <v>0</v>
      </c>
      <c r="G374" s="14">
        <v>17400</v>
      </c>
      <c r="H374" s="14">
        <f t="shared" si="213"/>
        <v>17400</v>
      </c>
      <c r="I374" s="14">
        <v>17400</v>
      </c>
      <c r="J374" s="14">
        <v>17400</v>
      </c>
      <c r="K374" s="15">
        <f t="shared" si="202"/>
        <v>0</v>
      </c>
      <c r="M374" s="3"/>
    </row>
    <row r="375" spans="2:13" x14ac:dyDescent="0.2">
      <c r="B375" s="21"/>
      <c r="C375" s="29"/>
      <c r="D375" s="29"/>
      <c r="E375" s="39" t="s">
        <v>515</v>
      </c>
      <c r="F375" s="14">
        <v>0</v>
      </c>
      <c r="G375" s="14">
        <v>8120</v>
      </c>
      <c r="H375" s="14">
        <f t="shared" si="213"/>
        <v>8120</v>
      </c>
      <c r="I375" s="14">
        <v>8120</v>
      </c>
      <c r="J375" s="14">
        <v>8120</v>
      </c>
      <c r="K375" s="15">
        <f t="shared" si="202"/>
        <v>0</v>
      </c>
      <c r="M375" s="3"/>
    </row>
    <row r="376" spans="2:13" x14ac:dyDescent="0.2">
      <c r="B376" s="21"/>
      <c r="C376" s="29"/>
      <c r="D376" s="29"/>
      <c r="E376" s="39" t="s">
        <v>515</v>
      </c>
      <c r="F376" s="14">
        <v>0</v>
      </c>
      <c r="G376" s="14">
        <v>8120</v>
      </c>
      <c r="H376" s="14">
        <f t="shared" si="213"/>
        <v>8120</v>
      </c>
      <c r="I376" s="14">
        <v>8120</v>
      </c>
      <c r="J376" s="14">
        <v>8120</v>
      </c>
      <c r="K376" s="15">
        <f t="shared" si="202"/>
        <v>0</v>
      </c>
      <c r="M376" s="3"/>
    </row>
    <row r="377" spans="2:13" x14ac:dyDescent="0.2">
      <c r="B377" s="21"/>
      <c r="C377" s="29"/>
      <c r="D377" s="29"/>
      <c r="E377" s="39" t="s">
        <v>516</v>
      </c>
      <c r="F377" s="14">
        <v>0</v>
      </c>
      <c r="G377" s="14">
        <v>17400</v>
      </c>
      <c r="H377" s="14">
        <f t="shared" ref="H377" si="215">F377+G377</f>
        <v>17400</v>
      </c>
      <c r="I377" s="14">
        <v>17400</v>
      </c>
      <c r="J377" s="14">
        <v>17400</v>
      </c>
      <c r="K377" s="15">
        <f t="shared" si="202"/>
        <v>0</v>
      </c>
      <c r="M377" s="3"/>
    </row>
    <row r="378" spans="2:13" x14ac:dyDescent="0.2">
      <c r="B378" s="21"/>
      <c r="C378" s="29"/>
      <c r="D378" s="29"/>
      <c r="E378" s="39" t="s">
        <v>515</v>
      </c>
      <c r="F378" s="14">
        <v>0</v>
      </c>
      <c r="G378" s="14">
        <v>8120</v>
      </c>
      <c r="H378" s="14">
        <f>F378+G378</f>
        <v>8120</v>
      </c>
      <c r="I378" s="14">
        <v>8120</v>
      </c>
      <c r="J378" s="14">
        <v>8120</v>
      </c>
      <c r="K378" s="15">
        <f>H378-I378</f>
        <v>0</v>
      </c>
      <c r="M378" s="3"/>
    </row>
    <row r="379" spans="2:13" x14ac:dyDescent="0.2">
      <c r="B379" s="21"/>
      <c r="C379" s="29"/>
      <c r="D379" s="29"/>
      <c r="E379" s="39" t="s">
        <v>517</v>
      </c>
      <c r="F379" s="14">
        <v>0</v>
      </c>
      <c r="G379" s="14">
        <v>8120</v>
      </c>
      <c r="H379" s="14">
        <f>F379+G379</f>
        <v>8120</v>
      </c>
      <c r="I379" s="14">
        <v>8120</v>
      </c>
      <c r="J379" s="14">
        <v>8120</v>
      </c>
      <c r="K379" s="15">
        <f>H379-I379</f>
        <v>0</v>
      </c>
      <c r="M379" s="3"/>
    </row>
    <row r="380" spans="2:13" x14ac:dyDescent="0.2">
      <c r="B380" s="21"/>
      <c r="C380" s="29"/>
      <c r="D380" s="29"/>
      <c r="E380" s="39" t="s">
        <v>517</v>
      </c>
      <c r="F380" s="14">
        <v>0</v>
      </c>
      <c r="G380" s="14">
        <v>8120</v>
      </c>
      <c r="H380" s="14">
        <f>F380+G380</f>
        <v>8120</v>
      </c>
      <c r="I380" s="14">
        <v>8120</v>
      </c>
      <c r="J380" s="14">
        <v>8120</v>
      </c>
      <c r="K380" s="15">
        <f>H380-I380</f>
        <v>0</v>
      </c>
      <c r="M380" s="3"/>
    </row>
    <row r="381" spans="2:13" x14ac:dyDescent="0.2">
      <c r="B381" s="21"/>
      <c r="C381" s="29"/>
      <c r="D381" s="29"/>
      <c r="E381" s="39" t="s">
        <v>708</v>
      </c>
      <c r="F381" s="14">
        <v>0</v>
      </c>
      <c r="G381" s="14">
        <v>8352</v>
      </c>
      <c r="H381" s="14">
        <f t="shared" si="213"/>
        <v>8352</v>
      </c>
      <c r="I381" s="14">
        <v>8352</v>
      </c>
      <c r="J381" s="14">
        <v>8352</v>
      </c>
      <c r="K381" s="15">
        <f t="shared" si="202"/>
        <v>0</v>
      </c>
      <c r="M381" s="3"/>
    </row>
    <row r="382" spans="2:13" x14ac:dyDescent="0.2">
      <c r="B382" s="21"/>
      <c r="C382" s="29"/>
      <c r="D382" s="29"/>
      <c r="E382" s="39" t="s">
        <v>514</v>
      </c>
      <c r="F382" s="14">
        <v>0</v>
      </c>
      <c r="G382" s="14">
        <v>17400</v>
      </c>
      <c r="H382" s="14">
        <f t="shared" ref="H382:H394" si="216">F382+G382</f>
        <v>17400</v>
      </c>
      <c r="I382" s="14">
        <v>17400</v>
      </c>
      <c r="J382" s="14">
        <v>17400</v>
      </c>
      <c r="K382" s="15">
        <f t="shared" ref="K382:K394" si="217">H382-I382</f>
        <v>0</v>
      </c>
      <c r="M382" s="3"/>
    </row>
    <row r="383" spans="2:13" x14ac:dyDescent="0.2">
      <c r="B383" s="21"/>
      <c r="C383" s="29"/>
      <c r="D383" s="29"/>
      <c r="E383" s="39" t="s">
        <v>519</v>
      </c>
      <c r="F383" s="14">
        <v>0</v>
      </c>
      <c r="G383" s="14">
        <v>8120</v>
      </c>
      <c r="H383" s="14">
        <f t="shared" si="216"/>
        <v>8120</v>
      </c>
      <c r="I383" s="14">
        <v>8120</v>
      </c>
      <c r="J383" s="14">
        <v>8120</v>
      </c>
      <c r="K383" s="15">
        <f t="shared" si="217"/>
        <v>0</v>
      </c>
      <c r="M383" s="3"/>
    </row>
    <row r="384" spans="2:13" x14ac:dyDescent="0.2">
      <c r="B384" s="21"/>
      <c r="C384" s="29"/>
      <c r="D384" s="29"/>
      <c r="E384" s="39" t="s">
        <v>514</v>
      </c>
      <c r="F384" s="14">
        <v>0</v>
      </c>
      <c r="G384" s="14">
        <v>17400</v>
      </c>
      <c r="H384" s="14">
        <f t="shared" si="216"/>
        <v>17400</v>
      </c>
      <c r="I384" s="14">
        <v>17400</v>
      </c>
      <c r="J384" s="14">
        <v>17400</v>
      </c>
      <c r="K384" s="15">
        <f t="shared" si="217"/>
        <v>0</v>
      </c>
      <c r="M384" s="3"/>
    </row>
    <row r="385" spans="2:13" ht="25.5" x14ac:dyDescent="0.2">
      <c r="B385" s="21"/>
      <c r="C385" s="29"/>
      <c r="D385" s="29"/>
      <c r="E385" s="39" t="s">
        <v>520</v>
      </c>
      <c r="F385" s="14">
        <v>0</v>
      </c>
      <c r="G385" s="14">
        <v>10500</v>
      </c>
      <c r="H385" s="14">
        <f t="shared" si="216"/>
        <v>10500</v>
      </c>
      <c r="I385" s="14">
        <v>10500</v>
      </c>
      <c r="J385" s="14">
        <v>10500</v>
      </c>
      <c r="K385" s="15">
        <f t="shared" si="217"/>
        <v>0</v>
      </c>
      <c r="M385" s="3"/>
    </row>
    <row r="386" spans="2:13" ht="25.5" x14ac:dyDescent="0.2">
      <c r="B386" s="21"/>
      <c r="C386" s="29"/>
      <c r="D386" s="29"/>
      <c r="E386" s="39" t="s">
        <v>520</v>
      </c>
      <c r="F386" s="14">
        <v>0</v>
      </c>
      <c r="G386" s="14">
        <v>10500</v>
      </c>
      <c r="H386" s="14">
        <f t="shared" si="216"/>
        <v>10500</v>
      </c>
      <c r="I386" s="14">
        <v>10500</v>
      </c>
      <c r="J386" s="14">
        <v>10500</v>
      </c>
      <c r="K386" s="15">
        <f t="shared" si="217"/>
        <v>0</v>
      </c>
      <c r="M386" s="3"/>
    </row>
    <row r="387" spans="2:13" ht="25.5" x14ac:dyDescent="0.2">
      <c r="B387" s="21"/>
      <c r="C387" s="29"/>
      <c r="D387" s="29"/>
      <c r="E387" s="39" t="s">
        <v>520</v>
      </c>
      <c r="F387" s="14">
        <v>0</v>
      </c>
      <c r="G387" s="14">
        <v>10500</v>
      </c>
      <c r="H387" s="14">
        <f t="shared" si="216"/>
        <v>10500</v>
      </c>
      <c r="I387" s="14">
        <v>10500</v>
      </c>
      <c r="J387" s="14">
        <v>10500</v>
      </c>
      <c r="K387" s="15">
        <f t="shared" si="217"/>
        <v>0</v>
      </c>
      <c r="M387" s="3"/>
    </row>
    <row r="388" spans="2:13" ht="25.5" x14ac:dyDescent="0.2">
      <c r="B388" s="21"/>
      <c r="C388" s="29"/>
      <c r="D388" s="29"/>
      <c r="E388" s="39" t="s">
        <v>520</v>
      </c>
      <c r="F388" s="14">
        <v>0</v>
      </c>
      <c r="G388" s="14">
        <v>10500</v>
      </c>
      <c r="H388" s="14">
        <f t="shared" si="216"/>
        <v>10500</v>
      </c>
      <c r="I388" s="14">
        <v>10500</v>
      </c>
      <c r="J388" s="14">
        <v>10500</v>
      </c>
      <c r="K388" s="15">
        <f t="shared" si="217"/>
        <v>0</v>
      </c>
      <c r="M388" s="3"/>
    </row>
    <row r="389" spans="2:13" ht="25.5" x14ac:dyDescent="0.2">
      <c r="B389" s="21"/>
      <c r="C389" s="29"/>
      <c r="D389" s="29"/>
      <c r="E389" s="39" t="s">
        <v>520</v>
      </c>
      <c r="F389" s="14">
        <v>0</v>
      </c>
      <c r="G389" s="14">
        <v>10500</v>
      </c>
      <c r="H389" s="14">
        <f t="shared" si="216"/>
        <v>10500</v>
      </c>
      <c r="I389" s="14">
        <v>10500</v>
      </c>
      <c r="J389" s="14">
        <v>10500</v>
      </c>
      <c r="K389" s="15">
        <f t="shared" si="217"/>
        <v>0</v>
      </c>
      <c r="M389" s="3"/>
    </row>
    <row r="390" spans="2:13" ht="25.5" x14ac:dyDescent="0.2">
      <c r="B390" s="21"/>
      <c r="C390" s="29"/>
      <c r="D390" s="29"/>
      <c r="E390" s="39" t="s">
        <v>521</v>
      </c>
      <c r="F390" s="14">
        <v>0</v>
      </c>
      <c r="G390" s="14">
        <v>22250.01</v>
      </c>
      <c r="H390" s="14">
        <f t="shared" si="216"/>
        <v>22250.01</v>
      </c>
      <c r="I390" s="14">
        <v>22250.01</v>
      </c>
      <c r="J390" s="14">
        <v>22250.01</v>
      </c>
      <c r="K390" s="15">
        <f t="shared" si="217"/>
        <v>0</v>
      </c>
      <c r="M390" s="3"/>
    </row>
    <row r="391" spans="2:13" ht="25.5" x14ac:dyDescent="0.2">
      <c r="B391" s="21"/>
      <c r="C391" s="29"/>
      <c r="D391" s="29"/>
      <c r="E391" s="39" t="s">
        <v>521</v>
      </c>
      <c r="F391" s="14">
        <v>0</v>
      </c>
      <c r="G391" s="14">
        <v>22250.01</v>
      </c>
      <c r="H391" s="14">
        <f t="shared" si="216"/>
        <v>22250.01</v>
      </c>
      <c r="I391" s="14">
        <v>22250.01</v>
      </c>
      <c r="J391" s="14">
        <v>22250.01</v>
      </c>
      <c r="K391" s="15">
        <f t="shared" si="217"/>
        <v>0</v>
      </c>
      <c r="M391" s="3"/>
    </row>
    <row r="392" spans="2:13" ht="25.5" x14ac:dyDescent="0.2">
      <c r="B392" s="21"/>
      <c r="C392" s="29"/>
      <c r="D392" s="29"/>
      <c r="E392" s="39" t="s">
        <v>521</v>
      </c>
      <c r="F392" s="14">
        <v>0</v>
      </c>
      <c r="G392" s="14">
        <v>22250.01</v>
      </c>
      <c r="H392" s="14">
        <f t="shared" si="216"/>
        <v>22250.01</v>
      </c>
      <c r="I392" s="14">
        <v>22250.01</v>
      </c>
      <c r="J392" s="14">
        <v>22250.01</v>
      </c>
      <c r="K392" s="15">
        <f t="shared" si="217"/>
        <v>0</v>
      </c>
      <c r="M392" s="3"/>
    </row>
    <row r="393" spans="2:13" ht="25.5" x14ac:dyDescent="0.2">
      <c r="B393" s="21"/>
      <c r="C393" s="29"/>
      <c r="D393" s="29"/>
      <c r="E393" s="39" t="s">
        <v>521</v>
      </c>
      <c r="F393" s="14">
        <v>0</v>
      </c>
      <c r="G393" s="14">
        <v>22250</v>
      </c>
      <c r="H393" s="14">
        <f t="shared" si="216"/>
        <v>22250</v>
      </c>
      <c r="I393" s="14">
        <v>22250</v>
      </c>
      <c r="J393" s="14">
        <v>22250</v>
      </c>
      <c r="K393" s="15">
        <f t="shared" si="217"/>
        <v>0</v>
      </c>
      <c r="M393" s="3"/>
    </row>
    <row r="394" spans="2:13" ht="25.5" x14ac:dyDescent="0.2">
      <c r="B394" s="21"/>
      <c r="C394" s="29"/>
      <c r="D394" s="29"/>
      <c r="E394" s="39" t="s">
        <v>521</v>
      </c>
      <c r="F394" s="14">
        <v>0</v>
      </c>
      <c r="G394" s="14">
        <v>22250</v>
      </c>
      <c r="H394" s="14">
        <f t="shared" si="216"/>
        <v>22250</v>
      </c>
      <c r="I394" s="14">
        <v>22250</v>
      </c>
      <c r="J394" s="14">
        <v>22250</v>
      </c>
      <c r="K394" s="15">
        <f t="shared" si="217"/>
        <v>0</v>
      </c>
      <c r="M394" s="3"/>
    </row>
    <row r="395" spans="2:13" x14ac:dyDescent="0.2">
      <c r="B395" s="21"/>
      <c r="C395" s="29"/>
      <c r="D395" s="29"/>
      <c r="E395" s="39" t="s">
        <v>312</v>
      </c>
      <c r="F395" s="14">
        <v>540000</v>
      </c>
      <c r="G395" s="14">
        <v>-540000</v>
      </c>
      <c r="H395" s="14">
        <f t="shared" si="213"/>
        <v>0</v>
      </c>
      <c r="I395" s="14">
        <v>0</v>
      </c>
      <c r="J395" s="14">
        <v>0</v>
      </c>
      <c r="K395" s="15">
        <f t="shared" ref="K395:K401" si="218">H395-I395</f>
        <v>0</v>
      </c>
      <c r="M395" s="3"/>
    </row>
    <row r="396" spans="2:13" ht="25.5" x14ac:dyDescent="0.2">
      <c r="B396" s="21"/>
      <c r="C396" s="29"/>
      <c r="D396" s="29"/>
      <c r="E396" s="39" t="s">
        <v>722</v>
      </c>
      <c r="F396" s="14">
        <v>0</v>
      </c>
      <c r="G396" s="14">
        <v>29574.21</v>
      </c>
      <c r="H396" s="14">
        <f t="shared" si="213"/>
        <v>29574.21</v>
      </c>
      <c r="I396" s="14">
        <v>29574.21</v>
      </c>
      <c r="J396" s="14">
        <v>29574.21</v>
      </c>
      <c r="K396" s="15">
        <f t="shared" si="218"/>
        <v>0</v>
      </c>
      <c r="M396" s="3"/>
    </row>
    <row r="397" spans="2:13" x14ac:dyDescent="0.2">
      <c r="B397" s="21"/>
      <c r="C397" s="29"/>
      <c r="D397" s="29"/>
      <c r="E397" s="39" t="s">
        <v>723</v>
      </c>
      <c r="F397" s="14">
        <v>0</v>
      </c>
      <c r="G397" s="14">
        <v>9860</v>
      </c>
      <c r="H397" s="14">
        <f t="shared" si="213"/>
        <v>9860</v>
      </c>
      <c r="I397" s="14">
        <v>9860</v>
      </c>
      <c r="J397" s="14">
        <v>9860</v>
      </c>
      <c r="K397" s="15">
        <f t="shared" si="218"/>
        <v>0</v>
      </c>
      <c r="M397" s="3"/>
    </row>
    <row r="398" spans="2:13" x14ac:dyDescent="0.2">
      <c r="B398" s="21"/>
      <c r="C398" s="29"/>
      <c r="D398" s="29"/>
      <c r="E398" s="39" t="s">
        <v>724</v>
      </c>
      <c r="F398" s="14">
        <v>0</v>
      </c>
      <c r="G398" s="14">
        <v>8468</v>
      </c>
      <c r="H398" s="14">
        <f t="shared" si="213"/>
        <v>8468</v>
      </c>
      <c r="I398" s="14">
        <v>8468</v>
      </c>
      <c r="J398" s="14">
        <v>8468</v>
      </c>
      <c r="K398" s="15">
        <f t="shared" si="218"/>
        <v>0</v>
      </c>
      <c r="M398" s="3"/>
    </row>
    <row r="399" spans="2:13" x14ac:dyDescent="0.2">
      <c r="B399" s="21"/>
      <c r="C399" s="29"/>
      <c r="D399" s="29"/>
      <c r="E399" s="39" t="s">
        <v>725</v>
      </c>
      <c r="F399" s="14">
        <v>0</v>
      </c>
      <c r="G399" s="14">
        <v>17516</v>
      </c>
      <c r="H399" s="14">
        <f t="shared" si="213"/>
        <v>17516</v>
      </c>
      <c r="I399" s="14">
        <v>17516</v>
      </c>
      <c r="J399" s="14">
        <v>17516</v>
      </c>
      <c r="K399" s="15">
        <f t="shared" si="218"/>
        <v>0</v>
      </c>
      <c r="M399" s="3"/>
    </row>
    <row r="400" spans="2:13" x14ac:dyDescent="0.2">
      <c r="B400" s="21"/>
      <c r="C400" s="29"/>
      <c r="D400" s="29"/>
      <c r="E400" s="39" t="s">
        <v>726</v>
      </c>
      <c r="F400" s="14">
        <v>0</v>
      </c>
      <c r="G400" s="14">
        <v>10999</v>
      </c>
      <c r="H400" s="14">
        <f t="shared" si="213"/>
        <v>10999</v>
      </c>
      <c r="I400" s="14">
        <v>10999</v>
      </c>
      <c r="J400" s="14">
        <v>10999</v>
      </c>
      <c r="K400" s="15">
        <f t="shared" si="218"/>
        <v>0</v>
      </c>
      <c r="M400" s="3"/>
    </row>
    <row r="401" spans="2:13" x14ac:dyDescent="0.2">
      <c r="B401" s="21"/>
      <c r="C401" s="29"/>
      <c r="D401" s="29"/>
      <c r="E401" s="39" t="s">
        <v>518</v>
      </c>
      <c r="F401" s="14">
        <v>0</v>
      </c>
      <c r="G401" s="14">
        <v>8352</v>
      </c>
      <c r="H401" s="14">
        <f t="shared" ref="H401" si="219">F401+G401</f>
        <v>8352</v>
      </c>
      <c r="I401" s="14">
        <v>8352</v>
      </c>
      <c r="J401" s="14">
        <v>8352</v>
      </c>
      <c r="K401" s="15">
        <f t="shared" si="218"/>
        <v>0</v>
      </c>
      <c r="M401" s="3"/>
    </row>
    <row r="402" spans="2:13" ht="25.5" x14ac:dyDescent="0.2">
      <c r="B402" s="21"/>
      <c r="C402" s="29"/>
      <c r="D402" s="29"/>
      <c r="E402" s="39" t="s">
        <v>497</v>
      </c>
      <c r="F402" s="14">
        <v>0</v>
      </c>
      <c r="G402" s="14">
        <v>26444.32</v>
      </c>
      <c r="H402" s="14">
        <f t="shared" si="213"/>
        <v>26444.32</v>
      </c>
      <c r="I402" s="14">
        <v>26444.32</v>
      </c>
      <c r="J402" s="14">
        <v>26444.32</v>
      </c>
      <c r="K402" s="15">
        <f t="shared" ref="K402:K408" si="220">H402-I402</f>
        <v>0</v>
      </c>
      <c r="M402" s="3"/>
    </row>
    <row r="403" spans="2:13" ht="25.5" x14ac:dyDescent="0.2">
      <c r="B403" s="21"/>
      <c r="C403" s="29"/>
      <c r="D403" s="29"/>
      <c r="E403" s="39" t="s">
        <v>497</v>
      </c>
      <c r="F403" s="14">
        <v>0</v>
      </c>
      <c r="G403" s="14">
        <v>26444.32</v>
      </c>
      <c r="H403" s="14">
        <f t="shared" si="213"/>
        <v>26444.32</v>
      </c>
      <c r="I403" s="14">
        <v>26444.32</v>
      </c>
      <c r="J403" s="14">
        <v>26444.32</v>
      </c>
      <c r="K403" s="15">
        <f t="shared" si="220"/>
        <v>0</v>
      </c>
      <c r="M403" s="3"/>
    </row>
    <row r="404" spans="2:13" ht="25.5" x14ac:dyDescent="0.2">
      <c r="B404" s="21"/>
      <c r="C404" s="29"/>
      <c r="D404" s="29"/>
      <c r="E404" s="39" t="s">
        <v>497</v>
      </c>
      <c r="F404" s="14">
        <v>0</v>
      </c>
      <c r="G404" s="14">
        <v>26444.32</v>
      </c>
      <c r="H404" s="14">
        <f t="shared" si="213"/>
        <v>26444.32</v>
      </c>
      <c r="I404" s="14">
        <v>26444.32</v>
      </c>
      <c r="J404" s="14">
        <v>26444.32</v>
      </c>
      <c r="K404" s="15">
        <f t="shared" si="220"/>
        <v>0</v>
      </c>
      <c r="M404" s="3"/>
    </row>
    <row r="405" spans="2:13" ht="25.5" x14ac:dyDescent="0.2">
      <c r="B405" s="21"/>
      <c r="C405" s="29"/>
      <c r="D405" s="29"/>
      <c r="E405" s="39" t="s">
        <v>497</v>
      </c>
      <c r="F405" s="14">
        <v>0</v>
      </c>
      <c r="G405" s="14">
        <v>26444.32</v>
      </c>
      <c r="H405" s="14">
        <f t="shared" si="213"/>
        <v>26444.32</v>
      </c>
      <c r="I405" s="14">
        <v>26444.32</v>
      </c>
      <c r="J405" s="14">
        <v>26444.32</v>
      </c>
      <c r="K405" s="15">
        <f t="shared" si="220"/>
        <v>0</v>
      </c>
      <c r="M405" s="3"/>
    </row>
    <row r="406" spans="2:13" ht="25.5" x14ac:dyDescent="0.2">
      <c r="B406" s="21"/>
      <c r="C406" s="29"/>
      <c r="D406" s="29"/>
      <c r="E406" s="39" t="s">
        <v>497</v>
      </c>
      <c r="F406" s="14">
        <v>0</v>
      </c>
      <c r="G406" s="14">
        <v>26444.33</v>
      </c>
      <c r="H406" s="14">
        <f t="shared" si="213"/>
        <v>26444.33</v>
      </c>
      <c r="I406" s="14">
        <v>26444.33</v>
      </c>
      <c r="J406" s="14">
        <v>26444.33</v>
      </c>
      <c r="K406" s="15">
        <f t="shared" si="220"/>
        <v>0</v>
      </c>
      <c r="M406" s="3"/>
    </row>
    <row r="407" spans="2:13" x14ac:dyDescent="0.2">
      <c r="B407" s="21"/>
      <c r="C407" s="29"/>
      <c r="D407" s="29"/>
      <c r="E407" s="39" t="s">
        <v>313</v>
      </c>
      <c r="F407" s="14">
        <v>0</v>
      </c>
      <c r="G407" s="14">
        <v>9860</v>
      </c>
      <c r="H407" s="14">
        <f t="shared" si="213"/>
        <v>9860</v>
      </c>
      <c r="I407" s="14">
        <v>9860</v>
      </c>
      <c r="J407" s="14">
        <v>9860</v>
      </c>
      <c r="K407" s="15">
        <f t="shared" si="220"/>
        <v>0</v>
      </c>
      <c r="M407" s="3"/>
    </row>
    <row r="408" spans="2:13" x14ac:dyDescent="0.2">
      <c r="B408" s="21"/>
      <c r="C408" s="29"/>
      <c r="D408" s="29"/>
      <c r="E408" s="39" t="s">
        <v>313</v>
      </c>
      <c r="F408" s="14">
        <v>0</v>
      </c>
      <c r="G408" s="14">
        <v>9860</v>
      </c>
      <c r="H408" s="14">
        <f t="shared" si="213"/>
        <v>9860</v>
      </c>
      <c r="I408" s="14">
        <v>9860</v>
      </c>
      <c r="J408" s="14">
        <v>9860</v>
      </c>
      <c r="K408" s="15">
        <f t="shared" si="220"/>
        <v>0</v>
      </c>
      <c r="M408" s="3"/>
    </row>
    <row r="409" spans="2:13" x14ac:dyDescent="0.2">
      <c r="B409" s="21"/>
      <c r="C409" s="29"/>
      <c r="D409" s="29"/>
      <c r="E409" s="39" t="s">
        <v>313</v>
      </c>
      <c r="F409" s="14">
        <v>0</v>
      </c>
      <c r="G409" s="14">
        <v>9860</v>
      </c>
      <c r="H409" s="14">
        <f t="shared" si="213"/>
        <v>9860</v>
      </c>
      <c r="I409" s="14">
        <v>9860</v>
      </c>
      <c r="J409" s="14">
        <v>9860</v>
      </c>
      <c r="K409" s="15">
        <f t="shared" si="202"/>
        <v>0</v>
      </c>
      <c r="M409" s="3"/>
    </row>
    <row r="410" spans="2:13" x14ac:dyDescent="0.2">
      <c r="B410" s="21"/>
      <c r="C410" s="29"/>
      <c r="D410" s="29"/>
      <c r="E410" s="39" t="s">
        <v>313</v>
      </c>
      <c r="F410" s="14">
        <v>0</v>
      </c>
      <c r="G410" s="14">
        <v>9860</v>
      </c>
      <c r="H410" s="14">
        <f t="shared" si="213"/>
        <v>9860</v>
      </c>
      <c r="I410" s="14">
        <v>9860</v>
      </c>
      <c r="J410" s="14">
        <v>9860</v>
      </c>
      <c r="K410" s="15">
        <f t="shared" si="202"/>
        <v>0</v>
      </c>
      <c r="M410" s="3"/>
    </row>
    <row r="411" spans="2:13" x14ac:dyDescent="0.2">
      <c r="B411" s="21"/>
      <c r="C411" s="29"/>
      <c r="D411" s="29"/>
      <c r="E411" s="39" t="s">
        <v>313</v>
      </c>
      <c r="F411" s="14">
        <v>0</v>
      </c>
      <c r="G411" s="14">
        <v>9860</v>
      </c>
      <c r="H411" s="14">
        <f t="shared" si="213"/>
        <v>9860</v>
      </c>
      <c r="I411" s="14">
        <v>9860</v>
      </c>
      <c r="J411" s="14">
        <v>9860</v>
      </c>
      <c r="K411" s="15">
        <f t="shared" si="202"/>
        <v>0</v>
      </c>
      <c r="M411" s="3"/>
    </row>
    <row r="412" spans="2:13" x14ac:dyDescent="0.2">
      <c r="B412" s="21"/>
      <c r="C412" s="29"/>
      <c r="D412" s="29"/>
      <c r="E412" s="39" t="s">
        <v>312</v>
      </c>
      <c r="F412" s="14">
        <v>150000</v>
      </c>
      <c r="G412" s="14">
        <v>-150000</v>
      </c>
      <c r="H412" s="14">
        <f t="shared" si="213"/>
        <v>0</v>
      </c>
      <c r="I412" s="14">
        <v>0</v>
      </c>
      <c r="J412" s="14">
        <v>0</v>
      </c>
      <c r="K412" s="15">
        <f t="shared" si="202"/>
        <v>0</v>
      </c>
      <c r="M412" s="3"/>
    </row>
    <row r="413" spans="2:13" x14ac:dyDescent="0.2">
      <c r="B413" s="20"/>
      <c r="C413" s="28"/>
      <c r="D413" s="28" t="s">
        <v>314</v>
      </c>
      <c r="E413" s="25"/>
      <c r="F413" s="12">
        <f>F414</f>
        <v>3000000</v>
      </c>
      <c r="G413" s="12">
        <f t="shared" ref="G413:K413" si="221">G414</f>
        <v>-3000000</v>
      </c>
      <c r="H413" s="12">
        <f t="shared" si="221"/>
        <v>0</v>
      </c>
      <c r="I413" s="12">
        <f t="shared" si="221"/>
        <v>0</v>
      </c>
      <c r="J413" s="12">
        <f t="shared" si="221"/>
        <v>0</v>
      </c>
      <c r="K413" s="13">
        <f t="shared" si="221"/>
        <v>0</v>
      </c>
    </row>
    <row r="414" spans="2:13" x14ac:dyDescent="0.2">
      <c r="B414" s="21"/>
      <c r="C414" s="29"/>
      <c r="D414" s="29"/>
      <c r="E414" s="39" t="s">
        <v>314</v>
      </c>
      <c r="F414" s="14">
        <v>3000000</v>
      </c>
      <c r="G414" s="14">
        <v>-3000000</v>
      </c>
      <c r="H414" s="14">
        <f t="shared" si="213"/>
        <v>0</v>
      </c>
      <c r="I414" s="14">
        <v>0</v>
      </c>
      <c r="J414" s="14">
        <v>0</v>
      </c>
      <c r="K414" s="15">
        <f t="shared" ref="K414" si="222">H414-I414</f>
        <v>0</v>
      </c>
    </row>
    <row r="415" spans="2:13" x14ac:dyDescent="0.2">
      <c r="B415" s="20"/>
      <c r="C415" s="28" t="s">
        <v>315</v>
      </c>
      <c r="D415" s="28"/>
      <c r="E415" s="25"/>
      <c r="F415" s="12">
        <f>F416+F417+F418+F420</f>
        <v>500000</v>
      </c>
      <c r="G415" s="12">
        <f>G416+G417+G418+G420</f>
        <v>-500000</v>
      </c>
      <c r="H415" s="12">
        <f t="shared" si="213"/>
        <v>0</v>
      </c>
      <c r="I415" s="12">
        <f>I416+I417+I418+I420</f>
        <v>0</v>
      </c>
      <c r="J415" s="12">
        <f>J416+J417+J418+J420</f>
        <v>0</v>
      </c>
      <c r="K415" s="13">
        <f>K416+K417+K418+K420</f>
        <v>0</v>
      </c>
    </row>
    <row r="416" spans="2:13" x14ac:dyDescent="0.2">
      <c r="B416" s="20"/>
      <c r="C416" s="28"/>
      <c r="D416" s="28" t="s">
        <v>316</v>
      </c>
      <c r="E416" s="25"/>
      <c r="F416" s="12">
        <v>0</v>
      </c>
      <c r="G416" s="12">
        <v>0</v>
      </c>
      <c r="H416" s="12">
        <f t="shared" si="213"/>
        <v>0</v>
      </c>
      <c r="I416" s="12">
        <v>0</v>
      </c>
      <c r="J416" s="12">
        <v>0</v>
      </c>
      <c r="K416" s="13">
        <f t="shared" ref="K416:K452" si="223">H416-I416</f>
        <v>0</v>
      </c>
    </row>
    <row r="417" spans="2:11" x14ac:dyDescent="0.2">
      <c r="B417" s="20"/>
      <c r="C417" s="28"/>
      <c r="D417" s="28" t="s">
        <v>317</v>
      </c>
      <c r="E417" s="25"/>
      <c r="F417" s="12">
        <v>0</v>
      </c>
      <c r="G417" s="12">
        <v>0</v>
      </c>
      <c r="H417" s="12">
        <f t="shared" si="213"/>
        <v>0</v>
      </c>
      <c r="I417" s="12">
        <v>0</v>
      </c>
      <c r="J417" s="12">
        <v>0</v>
      </c>
      <c r="K417" s="13">
        <f t="shared" si="223"/>
        <v>0</v>
      </c>
    </row>
    <row r="418" spans="2:11" x14ac:dyDescent="0.2">
      <c r="B418" s="20"/>
      <c r="C418" s="28"/>
      <c r="D418" s="28" t="s">
        <v>318</v>
      </c>
      <c r="E418" s="25"/>
      <c r="F418" s="12">
        <f>F419</f>
        <v>500000</v>
      </c>
      <c r="G418" s="12">
        <f t="shared" ref="G418:K418" si="224">G419</f>
        <v>-500000</v>
      </c>
      <c r="H418" s="12">
        <f t="shared" si="224"/>
        <v>0</v>
      </c>
      <c r="I418" s="12">
        <f t="shared" si="224"/>
        <v>0</v>
      </c>
      <c r="J418" s="12">
        <f t="shared" si="224"/>
        <v>0</v>
      </c>
      <c r="K418" s="13">
        <f t="shared" si="224"/>
        <v>0</v>
      </c>
    </row>
    <row r="419" spans="2:11" x14ac:dyDescent="0.2">
      <c r="B419" s="21"/>
      <c r="C419" s="29"/>
      <c r="D419" s="29"/>
      <c r="E419" s="39" t="s">
        <v>318</v>
      </c>
      <c r="F419" s="14">
        <v>500000</v>
      </c>
      <c r="G419" s="14">
        <v>-500000</v>
      </c>
      <c r="H419" s="14">
        <f t="shared" si="213"/>
        <v>0</v>
      </c>
      <c r="I419" s="14">
        <v>0</v>
      </c>
      <c r="J419" s="14">
        <v>0</v>
      </c>
      <c r="K419" s="15">
        <f t="shared" si="223"/>
        <v>0</v>
      </c>
    </row>
    <row r="420" spans="2:11" x14ac:dyDescent="0.2">
      <c r="B420" s="20"/>
      <c r="C420" s="28"/>
      <c r="D420" s="28" t="s">
        <v>319</v>
      </c>
      <c r="E420" s="25"/>
      <c r="F420" s="12">
        <v>0</v>
      </c>
      <c r="G420" s="12">
        <v>0</v>
      </c>
      <c r="H420" s="12">
        <f t="shared" si="213"/>
        <v>0</v>
      </c>
      <c r="I420" s="12">
        <v>0</v>
      </c>
      <c r="J420" s="12">
        <v>0</v>
      </c>
      <c r="K420" s="13">
        <f t="shared" si="223"/>
        <v>0</v>
      </c>
    </row>
    <row r="421" spans="2:11" x14ac:dyDescent="0.2">
      <c r="B421" s="20"/>
      <c r="C421" s="28" t="s">
        <v>320</v>
      </c>
      <c r="D421" s="28"/>
      <c r="E421" s="25"/>
      <c r="F421" s="12">
        <f>F422+F423</f>
        <v>0</v>
      </c>
      <c r="G421" s="12">
        <f t="shared" ref="G421:J421" si="225">G422+G423</f>
        <v>0</v>
      </c>
      <c r="H421" s="12">
        <f t="shared" si="213"/>
        <v>0</v>
      </c>
      <c r="I421" s="12">
        <f t="shared" si="225"/>
        <v>0</v>
      </c>
      <c r="J421" s="12">
        <f t="shared" si="225"/>
        <v>0</v>
      </c>
      <c r="K421" s="13">
        <f t="shared" si="223"/>
        <v>0</v>
      </c>
    </row>
    <row r="422" spans="2:11" x14ac:dyDescent="0.2">
      <c r="B422" s="20"/>
      <c r="C422" s="28"/>
      <c r="D422" s="28" t="s">
        <v>321</v>
      </c>
      <c r="E422" s="25"/>
      <c r="F422" s="12">
        <v>0</v>
      </c>
      <c r="G422" s="12">
        <v>0</v>
      </c>
      <c r="H422" s="12">
        <f t="shared" si="213"/>
        <v>0</v>
      </c>
      <c r="I422" s="12">
        <v>0</v>
      </c>
      <c r="J422" s="12">
        <v>0</v>
      </c>
      <c r="K422" s="13">
        <f t="shared" si="223"/>
        <v>0</v>
      </c>
    </row>
    <row r="423" spans="2:11" x14ac:dyDescent="0.2">
      <c r="B423" s="20"/>
      <c r="C423" s="28"/>
      <c r="D423" s="28" t="s">
        <v>322</v>
      </c>
      <c r="E423" s="25"/>
      <c r="F423" s="12">
        <v>0</v>
      </c>
      <c r="G423" s="12">
        <v>0</v>
      </c>
      <c r="H423" s="12">
        <f t="shared" si="213"/>
        <v>0</v>
      </c>
      <c r="I423" s="12">
        <v>0</v>
      </c>
      <c r="J423" s="12">
        <v>0</v>
      </c>
      <c r="K423" s="13">
        <f t="shared" si="223"/>
        <v>0</v>
      </c>
    </row>
    <row r="424" spans="2:11" x14ac:dyDescent="0.2">
      <c r="B424" s="20"/>
      <c r="C424" s="28" t="s">
        <v>323</v>
      </c>
      <c r="D424" s="28"/>
      <c r="E424" s="25"/>
      <c r="F424" s="12">
        <f>F425+F427+F428+F429+F430+F431</f>
        <v>5800000</v>
      </c>
      <c r="G424" s="12">
        <f>G425+G427+G428+G429+G430+G431</f>
        <v>-5800000</v>
      </c>
      <c r="H424" s="12">
        <f t="shared" si="213"/>
        <v>0</v>
      </c>
      <c r="I424" s="12">
        <f>I425+I427+I428+I429+I430+I431</f>
        <v>0</v>
      </c>
      <c r="J424" s="12">
        <f>J425+J427+J428+J429+J430+J431</f>
        <v>0</v>
      </c>
      <c r="K424" s="13">
        <f t="shared" si="223"/>
        <v>0</v>
      </c>
    </row>
    <row r="425" spans="2:11" x14ac:dyDescent="0.2">
      <c r="B425" s="20"/>
      <c r="C425" s="28"/>
      <c r="D425" s="28" t="s">
        <v>324</v>
      </c>
      <c r="E425" s="25"/>
      <c r="F425" s="12">
        <f>F426</f>
        <v>5800000</v>
      </c>
      <c r="G425" s="12">
        <f t="shared" ref="G425:K425" si="226">G426</f>
        <v>-5800000</v>
      </c>
      <c r="H425" s="12">
        <f t="shared" si="226"/>
        <v>0</v>
      </c>
      <c r="I425" s="12">
        <f t="shared" si="226"/>
        <v>0</v>
      </c>
      <c r="J425" s="12">
        <f t="shared" si="226"/>
        <v>0</v>
      </c>
      <c r="K425" s="13">
        <f t="shared" si="226"/>
        <v>0</v>
      </c>
    </row>
    <row r="426" spans="2:11" x14ac:dyDescent="0.2">
      <c r="B426" s="21"/>
      <c r="C426" s="29"/>
      <c r="D426" s="29"/>
      <c r="E426" s="39" t="s">
        <v>324</v>
      </c>
      <c r="F426" s="14">
        <v>5800000</v>
      </c>
      <c r="G426" s="14">
        <v>-5800000</v>
      </c>
      <c r="H426" s="14">
        <f t="shared" si="213"/>
        <v>0</v>
      </c>
      <c r="I426" s="14">
        <v>0</v>
      </c>
      <c r="J426" s="14">
        <v>0</v>
      </c>
      <c r="K426" s="15">
        <f t="shared" si="223"/>
        <v>0</v>
      </c>
    </row>
    <row r="427" spans="2:11" x14ac:dyDescent="0.2">
      <c r="B427" s="20"/>
      <c r="C427" s="28"/>
      <c r="D427" s="28" t="s">
        <v>325</v>
      </c>
      <c r="E427" s="25"/>
      <c r="F427" s="12">
        <v>0</v>
      </c>
      <c r="G427" s="12">
        <v>0</v>
      </c>
      <c r="H427" s="12">
        <f t="shared" si="213"/>
        <v>0</v>
      </c>
      <c r="I427" s="12">
        <v>0</v>
      </c>
      <c r="J427" s="12">
        <v>0</v>
      </c>
      <c r="K427" s="13">
        <f t="shared" si="223"/>
        <v>0</v>
      </c>
    </row>
    <row r="428" spans="2:11" x14ac:dyDescent="0.2">
      <c r="B428" s="20"/>
      <c r="C428" s="28"/>
      <c r="D428" s="28" t="s">
        <v>326</v>
      </c>
      <c r="E428" s="25"/>
      <c r="F428" s="12">
        <v>0</v>
      </c>
      <c r="G428" s="12">
        <v>0</v>
      </c>
      <c r="H428" s="12">
        <f t="shared" si="213"/>
        <v>0</v>
      </c>
      <c r="I428" s="12">
        <v>0</v>
      </c>
      <c r="J428" s="12">
        <v>0</v>
      </c>
      <c r="K428" s="13">
        <f t="shared" si="223"/>
        <v>0</v>
      </c>
    </row>
    <row r="429" spans="2:11" x14ac:dyDescent="0.2">
      <c r="B429" s="20"/>
      <c r="C429" s="28"/>
      <c r="D429" s="28" t="s">
        <v>327</v>
      </c>
      <c r="E429" s="25"/>
      <c r="F429" s="12">
        <v>0</v>
      </c>
      <c r="G429" s="12">
        <v>0</v>
      </c>
      <c r="H429" s="12">
        <f t="shared" si="213"/>
        <v>0</v>
      </c>
      <c r="I429" s="12">
        <v>0</v>
      </c>
      <c r="J429" s="12">
        <v>0</v>
      </c>
      <c r="K429" s="13">
        <f t="shared" si="223"/>
        <v>0</v>
      </c>
    </row>
    <row r="430" spans="2:11" x14ac:dyDescent="0.2">
      <c r="B430" s="20"/>
      <c r="C430" s="28"/>
      <c r="D430" s="28" t="s">
        <v>328</v>
      </c>
      <c r="E430" s="25"/>
      <c r="F430" s="12">
        <v>0</v>
      </c>
      <c r="G430" s="12">
        <v>0</v>
      </c>
      <c r="H430" s="12">
        <f t="shared" si="213"/>
        <v>0</v>
      </c>
      <c r="I430" s="12">
        <v>0</v>
      </c>
      <c r="J430" s="12">
        <v>0</v>
      </c>
      <c r="K430" s="13">
        <f t="shared" si="223"/>
        <v>0</v>
      </c>
    </row>
    <row r="431" spans="2:11" x14ac:dyDescent="0.2">
      <c r="B431" s="20"/>
      <c r="C431" s="28"/>
      <c r="D431" s="28" t="s">
        <v>329</v>
      </c>
      <c r="E431" s="25"/>
      <c r="F431" s="12">
        <v>0</v>
      </c>
      <c r="G431" s="12">
        <v>0</v>
      </c>
      <c r="H431" s="12">
        <f t="shared" si="213"/>
        <v>0</v>
      </c>
      <c r="I431" s="12">
        <v>0</v>
      </c>
      <c r="J431" s="12">
        <v>0</v>
      </c>
      <c r="K431" s="13">
        <f t="shared" si="223"/>
        <v>0</v>
      </c>
    </row>
    <row r="432" spans="2:11" x14ac:dyDescent="0.2">
      <c r="B432" s="20"/>
      <c r="C432" s="28" t="s">
        <v>330</v>
      </c>
      <c r="D432" s="28"/>
      <c r="E432" s="25"/>
      <c r="F432" s="12">
        <f>F433</f>
        <v>0</v>
      </c>
      <c r="G432" s="12">
        <f t="shared" ref="G432:J432" si="227">G433</f>
        <v>0</v>
      </c>
      <c r="H432" s="12">
        <f t="shared" si="213"/>
        <v>0</v>
      </c>
      <c r="I432" s="12">
        <f t="shared" si="227"/>
        <v>0</v>
      </c>
      <c r="J432" s="12">
        <f t="shared" si="227"/>
        <v>0</v>
      </c>
      <c r="K432" s="13">
        <f t="shared" si="223"/>
        <v>0</v>
      </c>
    </row>
    <row r="433" spans="2:11" x14ac:dyDescent="0.2">
      <c r="B433" s="20"/>
      <c r="C433" s="28"/>
      <c r="D433" s="28" t="s">
        <v>330</v>
      </c>
      <c r="E433" s="25"/>
      <c r="F433" s="12">
        <v>0</v>
      </c>
      <c r="G433" s="12">
        <v>0</v>
      </c>
      <c r="H433" s="12">
        <f t="shared" si="213"/>
        <v>0</v>
      </c>
      <c r="I433" s="12">
        <v>0</v>
      </c>
      <c r="J433" s="12">
        <v>0</v>
      </c>
      <c r="K433" s="13">
        <f t="shared" si="223"/>
        <v>0</v>
      </c>
    </row>
    <row r="434" spans="2:11" x14ac:dyDescent="0.2">
      <c r="B434" s="20"/>
      <c r="C434" s="28" t="s">
        <v>331</v>
      </c>
      <c r="D434" s="28"/>
      <c r="E434" s="25"/>
      <c r="F434" s="12">
        <f>F435+F437+F438+F439+F443+F444+F445+F446</f>
        <v>748200</v>
      </c>
      <c r="G434" s="12">
        <f>G435+G437+G438+G439+G443+G444+G445+G446</f>
        <v>115374.43</v>
      </c>
      <c r="H434" s="12">
        <f t="shared" si="213"/>
        <v>863574.42999999993</v>
      </c>
      <c r="I434" s="12">
        <f>I435+I437+I438+I439+I443+I444+I445+I446</f>
        <v>863574.42999999993</v>
      </c>
      <c r="J434" s="12">
        <f>J435+J437+J438+J439+J443+J444+J445+J446</f>
        <v>863574.42999999993</v>
      </c>
      <c r="K434" s="13">
        <f>K435+K437+K438+K439+K443+K444+K445+K446</f>
        <v>0</v>
      </c>
    </row>
    <row r="435" spans="2:11" x14ac:dyDescent="0.2">
      <c r="B435" s="20"/>
      <c r="C435" s="28"/>
      <c r="D435" s="28" t="s">
        <v>332</v>
      </c>
      <c r="E435" s="25"/>
      <c r="F435" s="12">
        <f>F436</f>
        <v>0</v>
      </c>
      <c r="G435" s="12">
        <f t="shared" ref="G435:K435" si="228">G436</f>
        <v>53294.43</v>
      </c>
      <c r="H435" s="12">
        <f t="shared" si="228"/>
        <v>53294.43</v>
      </c>
      <c r="I435" s="12">
        <f t="shared" si="228"/>
        <v>53294.43</v>
      </c>
      <c r="J435" s="12">
        <f t="shared" si="228"/>
        <v>53294.43</v>
      </c>
      <c r="K435" s="13">
        <f t="shared" si="228"/>
        <v>0</v>
      </c>
    </row>
    <row r="436" spans="2:11" x14ac:dyDescent="0.2">
      <c r="B436" s="21"/>
      <c r="C436" s="29"/>
      <c r="D436" s="29"/>
      <c r="E436" s="39" t="s">
        <v>709</v>
      </c>
      <c r="F436" s="14">
        <v>0</v>
      </c>
      <c r="G436" s="14">
        <v>53294.43</v>
      </c>
      <c r="H436" s="14">
        <f t="shared" ref="H436" si="229">F436+G436</f>
        <v>53294.43</v>
      </c>
      <c r="I436" s="14">
        <v>53294.43</v>
      </c>
      <c r="J436" s="14">
        <v>53294.43</v>
      </c>
      <c r="K436" s="15">
        <f t="shared" ref="K436" si="230">H436-I436</f>
        <v>0</v>
      </c>
    </row>
    <row r="437" spans="2:11" x14ac:dyDescent="0.2">
      <c r="B437" s="20"/>
      <c r="C437" s="28"/>
      <c r="D437" s="28" t="s">
        <v>333</v>
      </c>
      <c r="E437" s="25"/>
      <c r="F437" s="12">
        <v>0</v>
      </c>
      <c r="G437" s="12">
        <v>0</v>
      </c>
      <c r="H437" s="12">
        <f t="shared" ref="H437:H507" si="231">F437+G437</f>
        <v>0</v>
      </c>
      <c r="I437" s="12">
        <v>0</v>
      </c>
      <c r="J437" s="12">
        <v>0</v>
      </c>
      <c r="K437" s="13">
        <f t="shared" si="223"/>
        <v>0</v>
      </c>
    </row>
    <row r="438" spans="2:11" x14ac:dyDescent="0.2">
      <c r="B438" s="20"/>
      <c r="C438" s="28"/>
      <c r="D438" s="28" t="s">
        <v>334</v>
      </c>
      <c r="E438" s="25"/>
      <c r="F438" s="12">
        <v>0</v>
      </c>
      <c r="G438" s="12">
        <v>0</v>
      </c>
      <c r="H438" s="12">
        <f t="shared" si="231"/>
        <v>0</v>
      </c>
      <c r="I438" s="12">
        <v>0</v>
      </c>
      <c r="J438" s="12">
        <v>0</v>
      </c>
      <c r="K438" s="13">
        <f t="shared" si="223"/>
        <v>0</v>
      </c>
    </row>
    <row r="439" spans="2:11" x14ac:dyDescent="0.2">
      <c r="B439" s="20"/>
      <c r="C439" s="28"/>
      <c r="D439" s="28" t="s">
        <v>335</v>
      </c>
      <c r="E439" s="25"/>
      <c r="F439" s="12">
        <f>SUM(F440:F442)</f>
        <v>0</v>
      </c>
      <c r="G439" s="12">
        <f t="shared" ref="G439:K439" si="232">SUM(G440:G442)</f>
        <v>38280</v>
      </c>
      <c r="H439" s="12">
        <f t="shared" si="232"/>
        <v>38280</v>
      </c>
      <c r="I439" s="12">
        <f t="shared" si="232"/>
        <v>38280</v>
      </c>
      <c r="J439" s="12">
        <f t="shared" si="232"/>
        <v>38280</v>
      </c>
      <c r="K439" s="13">
        <f t="shared" si="232"/>
        <v>0</v>
      </c>
    </row>
    <row r="440" spans="2:11" x14ac:dyDescent="0.2">
      <c r="B440" s="21"/>
      <c r="C440" s="29"/>
      <c r="D440" s="29"/>
      <c r="E440" s="39" t="s">
        <v>522</v>
      </c>
      <c r="F440" s="14">
        <v>0</v>
      </c>
      <c r="G440" s="14">
        <v>19720</v>
      </c>
      <c r="H440" s="14">
        <f t="shared" si="231"/>
        <v>19720</v>
      </c>
      <c r="I440" s="14">
        <v>19720</v>
      </c>
      <c r="J440" s="14">
        <v>19720</v>
      </c>
      <c r="K440" s="15">
        <f t="shared" si="223"/>
        <v>0</v>
      </c>
    </row>
    <row r="441" spans="2:11" x14ac:dyDescent="0.2">
      <c r="B441" s="21"/>
      <c r="C441" s="29"/>
      <c r="D441" s="29"/>
      <c r="E441" s="39" t="s">
        <v>523</v>
      </c>
      <c r="F441" s="14">
        <v>0</v>
      </c>
      <c r="G441" s="14">
        <v>9280</v>
      </c>
      <c r="H441" s="14">
        <f t="shared" si="231"/>
        <v>9280</v>
      </c>
      <c r="I441" s="14">
        <v>9280</v>
      </c>
      <c r="J441" s="14">
        <v>9280</v>
      </c>
      <c r="K441" s="15">
        <f t="shared" ref="K441" si="233">H441-I441</f>
        <v>0</v>
      </c>
    </row>
    <row r="442" spans="2:11" x14ac:dyDescent="0.2">
      <c r="B442" s="21"/>
      <c r="C442" s="29"/>
      <c r="D442" s="29"/>
      <c r="E442" s="39" t="s">
        <v>523</v>
      </c>
      <c r="F442" s="14">
        <v>0</v>
      </c>
      <c r="G442" s="14">
        <v>9280</v>
      </c>
      <c r="H442" s="14">
        <f t="shared" si="231"/>
        <v>9280</v>
      </c>
      <c r="I442" s="14">
        <v>9280</v>
      </c>
      <c r="J442" s="14">
        <v>9280</v>
      </c>
      <c r="K442" s="15">
        <f t="shared" si="223"/>
        <v>0</v>
      </c>
    </row>
    <row r="443" spans="2:11" x14ac:dyDescent="0.2">
      <c r="B443" s="20"/>
      <c r="C443" s="28"/>
      <c r="D443" s="28" t="s">
        <v>336</v>
      </c>
      <c r="E443" s="25"/>
      <c r="F443" s="12">
        <v>0</v>
      </c>
      <c r="G443" s="12">
        <v>0</v>
      </c>
      <c r="H443" s="12">
        <f t="shared" si="231"/>
        <v>0</v>
      </c>
      <c r="I443" s="12">
        <v>0</v>
      </c>
      <c r="J443" s="12">
        <v>0</v>
      </c>
      <c r="K443" s="13">
        <f t="shared" si="223"/>
        <v>0</v>
      </c>
    </row>
    <row r="444" spans="2:11" x14ac:dyDescent="0.2">
      <c r="B444" s="20"/>
      <c r="C444" s="28"/>
      <c r="D444" s="28" t="s">
        <v>337</v>
      </c>
      <c r="E444" s="25"/>
      <c r="F444" s="12">
        <v>0</v>
      </c>
      <c r="G444" s="12">
        <v>0</v>
      </c>
      <c r="H444" s="12">
        <f t="shared" si="231"/>
        <v>0</v>
      </c>
      <c r="I444" s="12">
        <v>0</v>
      </c>
      <c r="J444" s="12">
        <v>0</v>
      </c>
      <c r="K444" s="13">
        <f t="shared" si="223"/>
        <v>0</v>
      </c>
    </row>
    <row r="445" spans="2:11" x14ac:dyDescent="0.2">
      <c r="B445" s="20"/>
      <c r="C445" s="28"/>
      <c r="D445" s="28" t="s">
        <v>338</v>
      </c>
      <c r="E445" s="25"/>
      <c r="F445" s="12">
        <v>0</v>
      </c>
      <c r="G445" s="12">
        <v>0</v>
      </c>
      <c r="H445" s="12">
        <f t="shared" si="231"/>
        <v>0</v>
      </c>
      <c r="I445" s="12">
        <v>0</v>
      </c>
      <c r="J445" s="12">
        <v>0</v>
      </c>
      <c r="K445" s="13">
        <f t="shared" si="223"/>
        <v>0</v>
      </c>
    </row>
    <row r="446" spans="2:11" x14ac:dyDescent="0.2">
      <c r="B446" s="20"/>
      <c r="C446" s="28"/>
      <c r="D446" s="28" t="s">
        <v>339</v>
      </c>
      <c r="E446" s="25"/>
      <c r="F446" s="12">
        <f>SUM(F447:F448)</f>
        <v>748200</v>
      </c>
      <c r="G446" s="12">
        <f t="shared" ref="G446:K446" si="234">SUM(G447:G448)</f>
        <v>23800</v>
      </c>
      <c r="H446" s="12">
        <f t="shared" si="234"/>
        <v>772000</v>
      </c>
      <c r="I446" s="12">
        <f t="shared" si="234"/>
        <v>772000</v>
      </c>
      <c r="J446" s="12">
        <f t="shared" si="234"/>
        <v>772000</v>
      </c>
      <c r="K446" s="13">
        <f t="shared" si="234"/>
        <v>0</v>
      </c>
    </row>
    <row r="447" spans="2:11" x14ac:dyDescent="0.2">
      <c r="B447" s="21"/>
      <c r="C447" s="29"/>
      <c r="D447" s="29"/>
      <c r="E447" s="39" t="s">
        <v>524</v>
      </c>
      <c r="F447" s="14">
        <v>0</v>
      </c>
      <c r="G447" s="14">
        <v>23800</v>
      </c>
      <c r="H447" s="14">
        <f t="shared" si="231"/>
        <v>23800</v>
      </c>
      <c r="I447" s="14">
        <v>23800</v>
      </c>
      <c r="J447" s="14">
        <v>23800</v>
      </c>
      <c r="K447" s="15">
        <f t="shared" ref="K447:K448" si="235">H447-I447</f>
        <v>0</v>
      </c>
    </row>
    <row r="448" spans="2:11" x14ac:dyDescent="0.2">
      <c r="B448" s="21"/>
      <c r="C448" s="29"/>
      <c r="D448" s="29"/>
      <c r="E448" s="39" t="s">
        <v>530</v>
      </c>
      <c r="F448" s="14">
        <v>748200</v>
      </c>
      <c r="G448" s="14">
        <v>0</v>
      </c>
      <c r="H448" s="14">
        <f t="shared" si="231"/>
        <v>748200</v>
      </c>
      <c r="I448" s="14">
        <v>748200</v>
      </c>
      <c r="J448" s="14">
        <v>748200</v>
      </c>
      <c r="K448" s="15">
        <f t="shared" si="235"/>
        <v>0</v>
      </c>
    </row>
    <row r="449" spans="2:11" x14ac:dyDescent="0.2">
      <c r="B449" s="20"/>
      <c r="C449" s="28" t="s">
        <v>340</v>
      </c>
      <c r="D449" s="28"/>
      <c r="E449" s="25"/>
      <c r="F449" s="12">
        <v>0</v>
      </c>
      <c r="G449" s="12">
        <v>0</v>
      </c>
      <c r="H449" s="12">
        <f t="shared" si="231"/>
        <v>0</v>
      </c>
      <c r="I449" s="12">
        <v>0</v>
      </c>
      <c r="J449" s="12">
        <v>0</v>
      </c>
      <c r="K449" s="13">
        <f t="shared" si="223"/>
        <v>0</v>
      </c>
    </row>
    <row r="450" spans="2:11" x14ac:dyDescent="0.2">
      <c r="B450" s="20"/>
      <c r="C450" s="28"/>
      <c r="D450" s="28" t="s">
        <v>341</v>
      </c>
      <c r="E450" s="25"/>
      <c r="F450" s="12">
        <v>0</v>
      </c>
      <c r="G450" s="12">
        <v>0</v>
      </c>
      <c r="H450" s="12">
        <f t="shared" si="231"/>
        <v>0</v>
      </c>
      <c r="I450" s="12">
        <v>0</v>
      </c>
      <c r="J450" s="12">
        <v>0</v>
      </c>
      <c r="K450" s="13">
        <f t="shared" si="223"/>
        <v>0</v>
      </c>
    </row>
    <row r="451" spans="2:11" x14ac:dyDescent="0.2">
      <c r="B451" s="20"/>
      <c r="C451" s="28"/>
      <c r="D451" s="28" t="s">
        <v>342</v>
      </c>
      <c r="E451" s="25"/>
      <c r="F451" s="12">
        <v>0</v>
      </c>
      <c r="G451" s="12">
        <v>0</v>
      </c>
      <c r="H451" s="12">
        <f t="shared" si="231"/>
        <v>0</v>
      </c>
      <c r="I451" s="12">
        <v>0</v>
      </c>
      <c r="J451" s="12">
        <v>0</v>
      </c>
      <c r="K451" s="13">
        <f t="shared" si="223"/>
        <v>0</v>
      </c>
    </row>
    <row r="452" spans="2:11" x14ac:dyDescent="0.2">
      <c r="B452" s="20"/>
      <c r="C452" s="28"/>
      <c r="D452" s="28" t="s">
        <v>343</v>
      </c>
      <c r="E452" s="25"/>
      <c r="F452" s="12">
        <v>0</v>
      </c>
      <c r="G452" s="12">
        <v>0</v>
      </c>
      <c r="H452" s="12">
        <f t="shared" si="231"/>
        <v>0</v>
      </c>
      <c r="I452" s="12">
        <v>0</v>
      </c>
      <c r="J452" s="12">
        <v>0</v>
      </c>
      <c r="K452" s="13">
        <f t="shared" si="223"/>
        <v>0</v>
      </c>
    </row>
    <row r="453" spans="2:11" x14ac:dyDescent="0.2">
      <c r="B453" s="20"/>
      <c r="C453" s="28"/>
      <c r="D453" s="28" t="s">
        <v>344</v>
      </c>
      <c r="E453" s="25"/>
      <c r="F453" s="12">
        <v>0</v>
      </c>
      <c r="G453" s="12">
        <v>0</v>
      </c>
      <c r="H453" s="12">
        <f t="shared" si="231"/>
        <v>0</v>
      </c>
      <c r="I453" s="12">
        <v>0</v>
      </c>
      <c r="J453" s="12">
        <v>0</v>
      </c>
      <c r="K453" s="13">
        <f t="shared" ref="K453:K561" si="236">H453-I453</f>
        <v>0</v>
      </c>
    </row>
    <row r="454" spans="2:11" x14ac:dyDescent="0.2">
      <c r="B454" s="20"/>
      <c r="C454" s="28"/>
      <c r="D454" s="28" t="s">
        <v>345</v>
      </c>
      <c r="E454" s="25"/>
      <c r="F454" s="12">
        <v>0</v>
      </c>
      <c r="G454" s="12">
        <v>0</v>
      </c>
      <c r="H454" s="12">
        <f t="shared" si="231"/>
        <v>0</v>
      </c>
      <c r="I454" s="12">
        <v>0</v>
      </c>
      <c r="J454" s="12">
        <v>0</v>
      </c>
      <c r="K454" s="13">
        <f t="shared" si="236"/>
        <v>0</v>
      </c>
    </row>
    <row r="455" spans="2:11" x14ac:dyDescent="0.2">
      <c r="B455" s="20"/>
      <c r="C455" s="28"/>
      <c r="D455" s="28" t="s">
        <v>346</v>
      </c>
      <c r="E455" s="25"/>
      <c r="F455" s="12">
        <v>0</v>
      </c>
      <c r="G455" s="12">
        <v>0</v>
      </c>
      <c r="H455" s="12">
        <f t="shared" si="231"/>
        <v>0</v>
      </c>
      <c r="I455" s="12">
        <v>0</v>
      </c>
      <c r="J455" s="12">
        <v>0</v>
      </c>
      <c r="K455" s="13">
        <f t="shared" si="236"/>
        <v>0</v>
      </c>
    </row>
    <row r="456" spans="2:11" x14ac:dyDescent="0.2">
      <c r="B456" s="20"/>
      <c r="C456" s="28"/>
      <c r="D456" s="28" t="s">
        <v>347</v>
      </c>
      <c r="E456" s="25"/>
      <c r="F456" s="12">
        <v>0</v>
      </c>
      <c r="G456" s="12">
        <v>0</v>
      </c>
      <c r="H456" s="12">
        <f t="shared" si="231"/>
        <v>0</v>
      </c>
      <c r="I456" s="12">
        <v>0</v>
      </c>
      <c r="J456" s="12">
        <v>0</v>
      </c>
      <c r="K456" s="13">
        <f t="shared" si="236"/>
        <v>0</v>
      </c>
    </row>
    <row r="457" spans="2:11" x14ac:dyDescent="0.2">
      <c r="B457" s="20"/>
      <c r="C457" s="28"/>
      <c r="D457" s="28" t="s">
        <v>348</v>
      </c>
      <c r="E457" s="25"/>
      <c r="F457" s="12">
        <v>0</v>
      </c>
      <c r="G457" s="12">
        <v>0</v>
      </c>
      <c r="H457" s="12">
        <f t="shared" si="231"/>
        <v>0</v>
      </c>
      <c r="I457" s="12">
        <v>0</v>
      </c>
      <c r="J457" s="12">
        <v>0</v>
      </c>
      <c r="K457" s="13">
        <f t="shared" si="236"/>
        <v>0</v>
      </c>
    </row>
    <row r="458" spans="2:11" x14ac:dyDescent="0.2">
      <c r="B458" s="20"/>
      <c r="C458" s="28"/>
      <c r="D458" s="28" t="s">
        <v>349</v>
      </c>
      <c r="E458" s="25"/>
      <c r="F458" s="12">
        <v>0</v>
      </c>
      <c r="G458" s="12">
        <v>0</v>
      </c>
      <c r="H458" s="12">
        <f t="shared" si="231"/>
        <v>0</v>
      </c>
      <c r="I458" s="12">
        <v>0</v>
      </c>
      <c r="J458" s="12">
        <v>0</v>
      </c>
      <c r="K458" s="13">
        <f t="shared" si="236"/>
        <v>0</v>
      </c>
    </row>
    <row r="459" spans="2:11" x14ac:dyDescent="0.2">
      <c r="B459" s="20"/>
      <c r="C459" s="28" t="s">
        <v>350</v>
      </c>
      <c r="D459" s="28"/>
      <c r="E459" s="25"/>
      <c r="F459" s="12">
        <v>0</v>
      </c>
      <c r="G459" s="12">
        <v>0</v>
      </c>
      <c r="H459" s="12">
        <f t="shared" si="231"/>
        <v>0</v>
      </c>
      <c r="I459" s="12">
        <v>0</v>
      </c>
      <c r="J459" s="12">
        <v>0</v>
      </c>
      <c r="K459" s="13">
        <f t="shared" si="236"/>
        <v>0</v>
      </c>
    </row>
    <row r="460" spans="2:11" x14ac:dyDescent="0.2">
      <c r="B460" s="20"/>
      <c r="C460" s="28"/>
      <c r="D460" s="28" t="s">
        <v>351</v>
      </c>
      <c r="E460" s="25"/>
      <c r="F460" s="12">
        <v>0</v>
      </c>
      <c r="G460" s="12">
        <v>0</v>
      </c>
      <c r="H460" s="12">
        <f t="shared" si="231"/>
        <v>0</v>
      </c>
      <c r="I460" s="12">
        <v>0</v>
      </c>
      <c r="J460" s="12">
        <v>0</v>
      </c>
      <c r="K460" s="13">
        <f t="shared" si="236"/>
        <v>0</v>
      </c>
    </row>
    <row r="461" spans="2:11" x14ac:dyDescent="0.2">
      <c r="B461" s="20"/>
      <c r="C461" s="28"/>
      <c r="D461" s="28" t="s">
        <v>352</v>
      </c>
      <c r="E461" s="25"/>
      <c r="F461" s="12">
        <v>0</v>
      </c>
      <c r="G461" s="12">
        <v>0</v>
      </c>
      <c r="H461" s="12">
        <f t="shared" si="231"/>
        <v>0</v>
      </c>
      <c r="I461" s="12">
        <v>0</v>
      </c>
      <c r="J461" s="12">
        <v>0</v>
      </c>
      <c r="K461" s="13">
        <f t="shared" si="236"/>
        <v>0</v>
      </c>
    </row>
    <row r="462" spans="2:11" x14ac:dyDescent="0.2">
      <c r="B462" s="20"/>
      <c r="C462" s="28"/>
      <c r="D462" s="28" t="s">
        <v>353</v>
      </c>
      <c r="E462" s="25"/>
      <c r="F462" s="12">
        <v>0</v>
      </c>
      <c r="G462" s="12">
        <v>0</v>
      </c>
      <c r="H462" s="12">
        <f t="shared" si="231"/>
        <v>0</v>
      </c>
      <c r="I462" s="12">
        <v>0</v>
      </c>
      <c r="J462" s="12">
        <v>0</v>
      </c>
      <c r="K462" s="13">
        <f t="shared" si="236"/>
        <v>0</v>
      </c>
    </row>
    <row r="463" spans="2:11" x14ac:dyDescent="0.2">
      <c r="B463" s="20"/>
      <c r="C463" s="28"/>
      <c r="D463" s="28" t="s">
        <v>354</v>
      </c>
      <c r="E463" s="25"/>
      <c r="F463" s="12">
        <v>0</v>
      </c>
      <c r="G463" s="12">
        <v>0</v>
      </c>
      <c r="H463" s="12">
        <f t="shared" si="231"/>
        <v>0</v>
      </c>
      <c r="I463" s="12">
        <v>0</v>
      </c>
      <c r="J463" s="12">
        <v>0</v>
      </c>
      <c r="K463" s="13">
        <f t="shared" si="236"/>
        <v>0</v>
      </c>
    </row>
    <row r="464" spans="2:11" x14ac:dyDescent="0.2">
      <c r="B464" s="20"/>
      <c r="C464" s="28" t="s">
        <v>355</v>
      </c>
      <c r="D464" s="28"/>
      <c r="E464" s="25"/>
      <c r="F464" s="12">
        <v>0</v>
      </c>
      <c r="G464" s="12">
        <v>0</v>
      </c>
      <c r="H464" s="12">
        <f t="shared" si="231"/>
        <v>0</v>
      </c>
      <c r="I464" s="12">
        <v>0</v>
      </c>
      <c r="J464" s="12">
        <v>0</v>
      </c>
      <c r="K464" s="13">
        <f t="shared" si="236"/>
        <v>0</v>
      </c>
    </row>
    <row r="465" spans="2:11" x14ac:dyDescent="0.2">
      <c r="B465" s="20"/>
      <c r="C465" s="28"/>
      <c r="D465" s="28" t="s">
        <v>356</v>
      </c>
      <c r="E465" s="25"/>
      <c r="F465" s="12">
        <v>0</v>
      </c>
      <c r="G465" s="12">
        <v>0</v>
      </c>
      <c r="H465" s="12">
        <f t="shared" si="231"/>
        <v>0</v>
      </c>
      <c r="I465" s="12">
        <v>0</v>
      </c>
      <c r="J465" s="12">
        <v>0</v>
      </c>
      <c r="K465" s="13">
        <f t="shared" si="236"/>
        <v>0</v>
      </c>
    </row>
    <row r="466" spans="2:11" x14ac:dyDescent="0.2">
      <c r="B466" s="20"/>
      <c r="C466" s="28"/>
      <c r="D466" s="28" t="s">
        <v>357</v>
      </c>
      <c r="E466" s="25"/>
      <c r="F466" s="12">
        <v>0</v>
      </c>
      <c r="G466" s="12">
        <v>0</v>
      </c>
      <c r="H466" s="12">
        <f t="shared" si="231"/>
        <v>0</v>
      </c>
      <c r="I466" s="12">
        <v>0</v>
      </c>
      <c r="J466" s="12">
        <v>0</v>
      </c>
      <c r="K466" s="13">
        <f t="shared" si="236"/>
        <v>0</v>
      </c>
    </row>
    <row r="467" spans="2:11" x14ac:dyDescent="0.2">
      <c r="B467" s="20"/>
      <c r="C467" s="28"/>
      <c r="D467" s="28" t="s">
        <v>358</v>
      </c>
      <c r="E467" s="25"/>
      <c r="F467" s="12">
        <v>0</v>
      </c>
      <c r="G467" s="12">
        <v>0</v>
      </c>
      <c r="H467" s="12">
        <f t="shared" si="231"/>
        <v>0</v>
      </c>
      <c r="I467" s="12">
        <v>0</v>
      </c>
      <c r="J467" s="12">
        <v>0</v>
      </c>
      <c r="K467" s="13">
        <f t="shared" si="236"/>
        <v>0</v>
      </c>
    </row>
    <row r="468" spans="2:11" x14ac:dyDescent="0.2">
      <c r="B468" s="20"/>
      <c r="C468" s="28"/>
      <c r="D468" s="28" t="s">
        <v>359</v>
      </c>
      <c r="E468" s="25"/>
      <c r="F468" s="12">
        <v>0</v>
      </c>
      <c r="G468" s="12">
        <v>0</v>
      </c>
      <c r="H468" s="12">
        <f t="shared" si="231"/>
        <v>0</v>
      </c>
      <c r="I468" s="12">
        <v>0</v>
      </c>
      <c r="J468" s="12">
        <v>0</v>
      </c>
      <c r="K468" s="13">
        <f t="shared" si="236"/>
        <v>0</v>
      </c>
    </row>
    <row r="469" spans="2:11" x14ac:dyDescent="0.2">
      <c r="B469" s="20"/>
      <c r="C469" s="28"/>
      <c r="D469" s="28" t="s">
        <v>360</v>
      </c>
      <c r="E469" s="25"/>
      <c r="F469" s="12">
        <v>0</v>
      </c>
      <c r="G469" s="12">
        <v>0</v>
      </c>
      <c r="H469" s="12">
        <f t="shared" si="231"/>
        <v>0</v>
      </c>
      <c r="I469" s="12">
        <v>0</v>
      </c>
      <c r="J469" s="12">
        <v>0</v>
      </c>
      <c r="K469" s="13">
        <f t="shared" si="236"/>
        <v>0</v>
      </c>
    </row>
    <row r="470" spans="2:11" x14ac:dyDescent="0.2">
      <c r="B470" s="20"/>
      <c r="C470" s="28"/>
      <c r="D470" s="28" t="s">
        <v>361</v>
      </c>
      <c r="E470" s="25"/>
      <c r="F470" s="12">
        <v>0</v>
      </c>
      <c r="G470" s="12">
        <v>0</v>
      </c>
      <c r="H470" s="12">
        <f t="shared" si="231"/>
        <v>0</v>
      </c>
      <c r="I470" s="12">
        <v>0</v>
      </c>
      <c r="J470" s="12">
        <v>0</v>
      </c>
      <c r="K470" s="13">
        <f t="shared" si="236"/>
        <v>0</v>
      </c>
    </row>
    <row r="471" spans="2:11" x14ac:dyDescent="0.2">
      <c r="B471" s="20"/>
      <c r="C471" s="28"/>
      <c r="D471" s="28" t="s">
        <v>362</v>
      </c>
      <c r="E471" s="25"/>
      <c r="F471" s="12">
        <v>0</v>
      </c>
      <c r="G471" s="12">
        <v>0</v>
      </c>
      <c r="H471" s="12">
        <f t="shared" si="231"/>
        <v>0</v>
      </c>
      <c r="I471" s="12">
        <v>0</v>
      </c>
      <c r="J471" s="12">
        <v>0</v>
      </c>
      <c r="K471" s="13">
        <f t="shared" si="236"/>
        <v>0</v>
      </c>
    </row>
    <row r="472" spans="2:11" x14ac:dyDescent="0.2">
      <c r="B472" s="20"/>
      <c r="C472" s="28"/>
      <c r="D472" s="28" t="s">
        <v>363</v>
      </c>
      <c r="E472" s="25"/>
      <c r="F472" s="12">
        <v>0</v>
      </c>
      <c r="G472" s="12">
        <v>0</v>
      </c>
      <c r="H472" s="12">
        <f t="shared" si="231"/>
        <v>0</v>
      </c>
      <c r="I472" s="12">
        <v>0</v>
      </c>
      <c r="J472" s="12">
        <v>0</v>
      </c>
      <c r="K472" s="13">
        <f t="shared" si="236"/>
        <v>0</v>
      </c>
    </row>
    <row r="473" spans="2:11" x14ac:dyDescent="0.2">
      <c r="B473" s="20"/>
      <c r="C473" s="28"/>
      <c r="D473" s="28" t="s">
        <v>364</v>
      </c>
      <c r="E473" s="25"/>
      <c r="F473" s="12">
        <v>0</v>
      </c>
      <c r="G473" s="12">
        <v>0</v>
      </c>
      <c r="H473" s="12">
        <f t="shared" si="231"/>
        <v>0</v>
      </c>
      <c r="I473" s="12">
        <v>0</v>
      </c>
      <c r="J473" s="12">
        <v>0</v>
      </c>
      <c r="K473" s="13">
        <f t="shared" si="236"/>
        <v>0</v>
      </c>
    </row>
    <row r="474" spans="2:11" x14ac:dyDescent="0.2">
      <c r="B474" s="20" t="s">
        <v>365</v>
      </c>
      <c r="C474" s="28"/>
      <c r="D474" s="28"/>
      <c r="E474" s="25"/>
      <c r="F474" s="12">
        <f>F475+F771+F780</f>
        <v>214340027.78</v>
      </c>
      <c r="G474" s="12">
        <f>G475+G771+G780</f>
        <v>-52511256.719999991</v>
      </c>
      <c r="H474" s="12">
        <f t="shared" si="231"/>
        <v>161828771.06</v>
      </c>
      <c r="I474" s="12">
        <f>I475+I771+I780</f>
        <v>161828769.3599999</v>
      </c>
      <c r="J474" s="12">
        <f>J475+J771+J780</f>
        <v>160380493.52999988</v>
      </c>
      <c r="K474" s="13">
        <f t="shared" si="236"/>
        <v>1.7000001072883606</v>
      </c>
    </row>
    <row r="475" spans="2:11" x14ac:dyDescent="0.2">
      <c r="B475" s="20"/>
      <c r="C475" s="28" t="s">
        <v>366</v>
      </c>
      <c r="D475" s="28"/>
      <c r="E475" s="25"/>
      <c r="F475" s="12">
        <f>F476+F486+F507+F508+F767+F768+F769+F770</f>
        <v>214340027.78</v>
      </c>
      <c r="G475" s="12">
        <f>G476+G486+G507+G508+G767+G768+G769+G770</f>
        <v>-52511256.719999991</v>
      </c>
      <c r="H475" s="12">
        <f t="shared" si="231"/>
        <v>161828771.06</v>
      </c>
      <c r="I475" s="12">
        <f>I476+I486+I507+I508+I767+I768+I769+I770</f>
        <v>161828769.3599999</v>
      </c>
      <c r="J475" s="12">
        <f>J476+J486+J507+J508+J767+J768+J769+J770</f>
        <v>160380493.52999988</v>
      </c>
      <c r="K475" s="13">
        <f t="shared" si="236"/>
        <v>1.7000001072883606</v>
      </c>
    </row>
    <row r="476" spans="2:11" x14ac:dyDescent="0.2">
      <c r="B476" s="20"/>
      <c r="C476" s="28"/>
      <c r="D476" s="28" t="s">
        <v>367</v>
      </c>
      <c r="E476" s="25"/>
      <c r="F476" s="12">
        <f>F477</f>
        <v>4600000</v>
      </c>
      <c r="G476" s="12">
        <f t="shared" ref="G476:J476" si="237">G477</f>
        <v>-77158.810000000056</v>
      </c>
      <c r="H476" s="12">
        <f t="shared" si="231"/>
        <v>4522841.1899999995</v>
      </c>
      <c r="I476" s="12">
        <f t="shared" si="237"/>
        <v>4522841.1899999995</v>
      </c>
      <c r="J476" s="12">
        <f t="shared" si="237"/>
        <v>4522841.1899999995</v>
      </c>
      <c r="K476" s="13">
        <f t="shared" si="236"/>
        <v>0</v>
      </c>
    </row>
    <row r="477" spans="2:11" x14ac:dyDescent="0.2">
      <c r="B477" s="20"/>
      <c r="C477" s="28"/>
      <c r="D477" s="28"/>
      <c r="E477" s="25" t="s">
        <v>368</v>
      </c>
      <c r="F477" s="12">
        <f>SUM(F478:F485)</f>
        <v>4600000</v>
      </c>
      <c r="G477" s="12">
        <f t="shared" ref="G477:K477" si="238">SUM(G478:G485)</f>
        <v>-77158.810000000056</v>
      </c>
      <c r="H477" s="12">
        <f t="shared" si="231"/>
        <v>4522841.1899999995</v>
      </c>
      <c r="I477" s="12">
        <f t="shared" si="238"/>
        <v>4522841.1899999995</v>
      </c>
      <c r="J477" s="12">
        <f t="shared" si="238"/>
        <v>4522841.1899999995</v>
      </c>
      <c r="K477" s="13">
        <f t="shared" si="238"/>
        <v>0</v>
      </c>
    </row>
    <row r="478" spans="2:11" ht="25.5" x14ac:dyDescent="0.2">
      <c r="B478" s="21"/>
      <c r="C478" s="29"/>
      <c r="D478" s="29"/>
      <c r="E478" s="39" t="s">
        <v>734</v>
      </c>
      <c r="F478" s="14">
        <v>950000</v>
      </c>
      <c r="G478" s="14">
        <v>-251381.09</v>
      </c>
      <c r="H478" s="14">
        <f t="shared" si="231"/>
        <v>698618.91</v>
      </c>
      <c r="I478" s="14">
        <v>698618.91</v>
      </c>
      <c r="J478" s="14">
        <v>698618.91</v>
      </c>
      <c r="K478" s="15">
        <f t="shared" si="236"/>
        <v>0</v>
      </c>
    </row>
    <row r="479" spans="2:11" x14ac:dyDescent="0.2">
      <c r="B479" s="21"/>
      <c r="C479" s="29"/>
      <c r="D479" s="29"/>
      <c r="E479" s="39" t="s">
        <v>531</v>
      </c>
      <c r="F479" s="14">
        <v>1300000</v>
      </c>
      <c r="G479" s="14">
        <v>-1300000</v>
      </c>
      <c r="H479" s="14">
        <f t="shared" si="231"/>
        <v>0</v>
      </c>
      <c r="I479" s="14">
        <v>0</v>
      </c>
      <c r="J479" s="14">
        <v>0</v>
      </c>
      <c r="K479" s="15">
        <f t="shared" si="236"/>
        <v>0</v>
      </c>
    </row>
    <row r="480" spans="2:11" x14ac:dyDescent="0.2">
      <c r="B480" s="21"/>
      <c r="C480" s="29"/>
      <c r="D480" s="29"/>
      <c r="E480" s="39" t="s">
        <v>735</v>
      </c>
      <c r="F480" s="14">
        <v>1450000</v>
      </c>
      <c r="G480" s="14">
        <v>-1450000</v>
      </c>
      <c r="H480" s="14">
        <f t="shared" si="231"/>
        <v>0</v>
      </c>
      <c r="I480" s="14">
        <v>0</v>
      </c>
      <c r="J480" s="14">
        <v>0</v>
      </c>
      <c r="K480" s="15">
        <f t="shared" si="236"/>
        <v>0</v>
      </c>
    </row>
    <row r="481" spans="2:11" ht="25.5" x14ac:dyDescent="0.2">
      <c r="B481" s="21"/>
      <c r="C481" s="29"/>
      <c r="D481" s="29"/>
      <c r="E481" s="39" t="s">
        <v>736</v>
      </c>
      <c r="F481" s="14">
        <v>900000</v>
      </c>
      <c r="G481" s="14">
        <v>-900000</v>
      </c>
      <c r="H481" s="14">
        <f t="shared" si="231"/>
        <v>0</v>
      </c>
      <c r="I481" s="14">
        <v>0</v>
      </c>
      <c r="J481" s="14">
        <v>0</v>
      </c>
      <c r="K481" s="15">
        <f t="shared" si="236"/>
        <v>0</v>
      </c>
    </row>
    <row r="482" spans="2:11" ht="25.5" x14ac:dyDescent="0.2">
      <c r="B482" s="21"/>
      <c r="C482" s="29"/>
      <c r="D482" s="29"/>
      <c r="E482" s="39" t="s">
        <v>737</v>
      </c>
      <c r="F482" s="14">
        <v>0</v>
      </c>
      <c r="G482" s="14">
        <v>999552.77</v>
      </c>
      <c r="H482" s="14">
        <f t="shared" si="231"/>
        <v>999552.77</v>
      </c>
      <c r="I482" s="14">
        <v>999552.77</v>
      </c>
      <c r="J482" s="14">
        <v>999552.77</v>
      </c>
      <c r="K482" s="15">
        <f t="shared" si="236"/>
        <v>0</v>
      </c>
    </row>
    <row r="483" spans="2:11" ht="25.5" x14ac:dyDescent="0.2">
      <c r="B483" s="21"/>
      <c r="C483" s="29"/>
      <c r="D483" s="29"/>
      <c r="E483" s="39" t="s">
        <v>738</v>
      </c>
      <c r="F483" s="14">
        <v>0</v>
      </c>
      <c r="G483" s="14">
        <v>1004649.34</v>
      </c>
      <c r="H483" s="14">
        <f t="shared" si="231"/>
        <v>1004649.34</v>
      </c>
      <c r="I483" s="14">
        <v>1004649.34</v>
      </c>
      <c r="J483" s="14">
        <v>1004649.34</v>
      </c>
      <c r="K483" s="15">
        <f t="shared" si="236"/>
        <v>0</v>
      </c>
    </row>
    <row r="484" spans="2:11" ht="25.5" x14ac:dyDescent="0.2">
      <c r="B484" s="21"/>
      <c r="C484" s="29"/>
      <c r="D484" s="29"/>
      <c r="E484" s="39" t="s">
        <v>739</v>
      </c>
      <c r="F484" s="14">
        <v>0</v>
      </c>
      <c r="G484" s="14">
        <v>1500020.17</v>
      </c>
      <c r="H484" s="14">
        <f t="shared" si="231"/>
        <v>1500020.17</v>
      </c>
      <c r="I484" s="14">
        <v>1500020.17</v>
      </c>
      <c r="J484" s="14">
        <v>1500020.17</v>
      </c>
      <c r="K484" s="15">
        <f t="shared" si="236"/>
        <v>0</v>
      </c>
    </row>
    <row r="485" spans="2:11" ht="25.5" x14ac:dyDescent="0.2">
      <c r="B485" s="21"/>
      <c r="C485" s="29"/>
      <c r="D485" s="29"/>
      <c r="E485" s="39" t="s">
        <v>740</v>
      </c>
      <c r="F485" s="14">
        <v>0</v>
      </c>
      <c r="G485" s="14">
        <v>320000</v>
      </c>
      <c r="H485" s="14">
        <f t="shared" si="231"/>
        <v>320000</v>
      </c>
      <c r="I485" s="14">
        <v>320000</v>
      </c>
      <c r="J485" s="14">
        <v>320000</v>
      </c>
      <c r="K485" s="15">
        <f t="shared" si="236"/>
        <v>0</v>
      </c>
    </row>
    <row r="486" spans="2:11" x14ac:dyDescent="0.2">
      <c r="B486" s="20"/>
      <c r="C486" s="28"/>
      <c r="D486" s="28" t="s">
        <v>369</v>
      </c>
      <c r="E486" s="25"/>
      <c r="F486" s="12">
        <f>F487+F489</f>
        <v>17400000</v>
      </c>
      <c r="G486" s="12">
        <f t="shared" ref="G486:K486" si="239">G487+G489</f>
        <v>-11799997.65</v>
      </c>
      <c r="H486" s="12">
        <f t="shared" si="231"/>
        <v>5600002.3499999996</v>
      </c>
      <c r="I486" s="12">
        <f t="shared" si="239"/>
        <v>5600002.3499999996</v>
      </c>
      <c r="J486" s="12">
        <f t="shared" si="239"/>
        <v>5600002.3499999996</v>
      </c>
      <c r="K486" s="13">
        <f t="shared" si="239"/>
        <v>0</v>
      </c>
    </row>
    <row r="487" spans="2:11" x14ac:dyDescent="0.2">
      <c r="B487" s="20"/>
      <c r="C487" s="28"/>
      <c r="D487" s="28"/>
      <c r="E487" s="25" t="s">
        <v>532</v>
      </c>
      <c r="F487" s="12">
        <f>F488</f>
        <v>650000</v>
      </c>
      <c r="G487" s="12">
        <f t="shared" ref="G487:J487" si="240">G488</f>
        <v>-650000</v>
      </c>
      <c r="H487" s="12">
        <f t="shared" si="231"/>
        <v>0</v>
      </c>
      <c r="I487" s="12">
        <f t="shared" si="240"/>
        <v>0</v>
      </c>
      <c r="J487" s="12">
        <f t="shared" si="240"/>
        <v>0</v>
      </c>
      <c r="K487" s="13">
        <f>SUM(K488:K507)</f>
        <v>0</v>
      </c>
    </row>
    <row r="488" spans="2:11" x14ac:dyDescent="0.2">
      <c r="B488" s="21"/>
      <c r="C488" s="29"/>
      <c r="D488" s="29"/>
      <c r="E488" s="39" t="s">
        <v>533</v>
      </c>
      <c r="F488" s="14">
        <v>650000</v>
      </c>
      <c r="G488" s="14">
        <v>-650000</v>
      </c>
      <c r="H488" s="14">
        <f t="shared" si="231"/>
        <v>0</v>
      </c>
      <c r="I488" s="14">
        <v>0</v>
      </c>
      <c r="J488" s="14">
        <v>0</v>
      </c>
      <c r="K488" s="15">
        <f t="shared" ref="K488" si="241">H488-I488</f>
        <v>0</v>
      </c>
    </row>
    <row r="489" spans="2:11" x14ac:dyDescent="0.2">
      <c r="B489" s="20"/>
      <c r="C489" s="28"/>
      <c r="D489" s="28"/>
      <c r="E489" s="25" t="s">
        <v>370</v>
      </c>
      <c r="F489" s="12">
        <f>SUM(F490:F506)</f>
        <v>16750000</v>
      </c>
      <c r="G489" s="12">
        <f>SUM(G490:G506)</f>
        <v>-11149997.65</v>
      </c>
      <c r="H489" s="12">
        <f t="shared" si="231"/>
        <v>5600002.3499999996</v>
      </c>
      <c r="I489" s="12">
        <f>SUM(I490:I506)</f>
        <v>5600002.3499999996</v>
      </c>
      <c r="J489" s="12">
        <f>SUM(J490:J506)</f>
        <v>5600002.3499999996</v>
      </c>
      <c r="K489" s="13">
        <f t="shared" si="236"/>
        <v>0</v>
      </c>
    </row>
    <row r="490" spans="2:11" ht="38.25" x14ac:dyDescent="0.2">
      <c r="B490" s="21"/>
      <c r="C490" s="29"/>
      <c r="D490" s="29"/>
      <c r="E490" s="39" t="s">
        <v>741</v>
      </c>
      <c r="F490" s="14">
        <v>1300000</v>
      </c>
      <c r="G490" s="14">
        <v>-500000</v>
      </c>
      <c r="H490" s="14">
        <f t="shared" si="231"/>
        <v>800000</v>
      </c>
      <c r="I490" s="14">
        <v>800000</v>
      </c>
      <c r="J490" s="14">
        <v>800000</v>
      </c>
      <c r="K490" s="15">
        <f t="shared" ref="K490:K506" si="242">H490-I490</f>
        <v>0</v>
      </c>
    </row>
    <row r="491" spans="2:11" ht="25.5" x14ac:dyDescent="0.2">
      <c r="B491" s="21"/>
      <c r="C491" s="29"/>
      <c r="D491" s="29"/>
      <c r="E491" s="39" t="s">
        <v>534</v>
      </c>
      <c r="F491" s="14">
        <v>1250000</v>
      </c>
      <c r="G491" s="14">
        <v>-450000.02</v>
      </c>
      <c r="H491" s="14">
        <f t="shared" si="231"/>
        <v>799999.98</v>
      </c>
      <c r="I491" s="14">
        <v>799999.98</v>
      </c>
      <c r="J491" s="14">
        <v>799999.98</v>
      </c>
      <c r="K491" s="15">
        <f t="shared" si="242"/>
        <v>0</v>
      </c>
    </row>
    <row r="492" spans="2:11" x14ac:dyDescent="0.2">
      <c r="B492" s="21"/>
      <c r="C492" s="29"/>
      <c r="D492" s="29"/>
      <c r="E492" s="39" t="s">
        <v>535</v>
      </c>
      <c r="F492" s="14">
        <v>1350000</v>
      </c>
      <c r="G492" s="14">
        <v>-1350000</v>
      </c>
      <c r="H492" s="14">
        <f t="shared" si="231"/>
        <v>0</v>
      </c>
      <c r="I492" s="14">
        <v>0</v>
      </c>
      <c r="J492" s="14">
        <v>0</v>
      </c>
      <c r="K492" s="15">
        <f t="shared" si="242"/>
        <v>0</v>
      </c>
    </row>
    <row r="493" spans="2:11" x14ac:dyDescent="0.2">
      <c r="B493" s="21"/>
      <c r="C493" s="29"/>
      <c r="D493" s="29"/>
      <c r="E493" s="39" t="s">
        <v>536</v>
      </c>
      <c r="F493" s="14">
        <v>1100000</v>
      </c>
      <c r="G493" s="14">
        <v>-1100000</v>
      </c>
      <c r="H493" s="14">
        <f t="shared" si="231"/>
        <v>0</v>
      </c>
      <c r="I493" s="14">
        <v>0</v>
      </c>
      <c r="J493" s="14">
        <v>0</v>
      </c>
      <c r="K493" s="15">
        <f t="shared" si="242"/>
        <v>0</v>
      </c>
    </row>
    <row r="494" spans="2:11" ht="25.5" x14ac:dyDescent="0.2">
      <c r="B494" s="21"/>
      <c r="C494" s="29"/>
      <c r="D494" s="29"/>
      <c r="E494" s="39" t="s">
        <v>537</v>
      </c>
      <c r="F494" s="14">
        <v>1700000</v>
      </c>
      <c r="G494" s="14">
        <v>-1700000</v>
      </c>
      <c r="H494" s="14">
        <f t="shared" si="231"/>
        <v>0</v>
      </c>
      <c r="I494" s="14">
        <v>0</v>
      </c>
      <c r="J494" s="14">
        <v>0</v>
      </c>
      <c r="K494" s="15">
        <f t="shared" si="242"/>
        <v>0</v>
      </c>
    </row>
    <row r="495" spans="2:11" ht="25.5" x14ac:dyDescent="0.2">
      <c r="B495" s="21"/>
      <c r="C495" s="29"/>
      <c r="D495" s="29"/>
      <c r="E495" s="39" t="s">
        <v>538</v>
      </c>
      <c r="F495" s="14">
        <v>1650000</v>
      </c>
      <c r="G495" s="14">
        <v>-1650000</v>
      </c>
      <c r="H495" s="14">
        <f t="shared" si="231"/>
        <v>0</v>
      </c>
      <c r="I495" s="14">
        <v>0</v>
      </c>
      <c r="J495" s="14">
        <v>0</v>
      </c>
      <c r="K495" s="15">
        <f t="shared" si="242"/>
        <v>0</v>
      </c>
    </row>
    <row r="496" spans="2:11" x14ac:dyDescent="0.2">
      <c r="B496" s="21"/>
      <c r="C496" s="29"/>
      <c r="D496" s="29"/>
      <c r="E496" s="39" t="s">
        <v>539</v>
      </c>
      <c r="F496" s="14">
        <v>950000</v>
      </c>
      <c r="G496" s="14">
        <v>-950000</v>
      </c>
      <c r="H496" s="14">
        <f t="shared" si="231"/>
        <v>0</v>
      </c>
      <c r="I496" s="14">
        <v>0</v>
      </c>
      <c r="J496" s="14">
        <v>0</v>
      </c>
      <c r="K496" s="15">
        <f t="shared" si="242"/>
        <v>0</v>
      </c>
    </row>
    <row r="497" spans="2:11" ht="25.5" x14ac:dyDescent="0.2">
      <c r="B497" s="21"/>
      <c r="C497" s="29"/>
      <c r="D497" s="29"/>
      <c r="E497" s="39" t="s">
        <v>540</v>
      </c>
      <c r="F497" s="14">
        <v>1350000</v>
      </c>
      <c r="G497" s="14">
        <v>-1350000</v>
      </c>
      <c r="H497" s="14">
        <f t="shared" si="231"/>
        <v>0</v>
      </c>
      <c r="I497" s="14">
        <v>0</v>
      </c>
      <c r="J497" s="14">
        <v>0</v>
      </c>
      <c r="K497" s="15">
        <f t="shared" si="242"/>
        <v>0</v>
      </c>
    </row>
    <row r="498" spans="2:11" ht="25.5" x14ac:dyDescent="0.2">
      <c r="B498" s="21"/>
      <c r="C498" s="29"/>
      <c r="D498" s="29"/>
      <c r="E498" s="39" t="s">
        <v>541</v>
      </c>
      <c r="F498" s="14">
        <v>1550000</v>
      </c>
      <c r="G498" s="14">
        <v>-1550000</v>
      </c>
      <c r="H498" s="14">
        <f t="shared" si="231"/>
        <v>0</v>
      </c>
      <c r="I498" s="14">
        <v>0</v>
      </c>
      <c r="J498" s="14">
        <v>0</v>
      </c>
      <c r="K498" s="15">
        <f t="shared" si="242"/>
        <v>0</v>
      </c>
    </row>
    <row r="499" spans="2:11" ht="25.5" x14ac:dyDescent="0.2">
      <c r="B499" s="21"/>
      <c r="C499" s="29"/>
      <c r="D499" s="29"/>
      <c r="E499" s="39" t="s">
        <v>542</v>
      </c>
      <c r="F499" s="14">
        <v>1450000</v>
      </c>
      <c r="G499" s="14">
        <v>-1450000</v>
      </c>
      <c r="H499" s="14">
        <f t="shared" si="231"/>
        <v>0</v>
      </c>
      <c r="I499" s="14">
        <v>0</v>
      </c>
      <c r="J499" s="14">
        <v>0</v>
      </c>
      <c r="K499" s="15">
        <f t="shared" si="242"/>
        <v>0</v>
      </c>
    </row>
    <row r="500" spans="2:11" ht="38.25" x14ac:dyDescent="0.2">
      <c r="B500" s="21"/>
      <c r="C500" s="29"/>
      <c r="D500" s="29"/>
      <c r="E500" s="39" t="s">
        <v>543</v>
      </c>
      <c r="F500" s="14">
        <v>1850000</v>
      </c>
      <c r="G500" s="14">
        <v>-1850000</v>
      </c>
      <c r="H500" s="14">
        <f t="shared" si="231"/>
        <v>0</v>
      </c>
      <c r="I500" s="14">
        <v>0</v>
      </c>
      <c r="J500" s="14">
        <v>0</v>
      </c>
      <c r="K500" s="15">
        <f t="shared" si="242"/>
        <v>0</v>
      </c>
    </row>
    <row r="501" spans="2:11" x14ac:dyDescent="0.2">
      <c r="B501" s="21"/>
      <c r="C501" s="29"/>
      <c r="D501" s="29"/>
      <c r="E501" s="39" t="s">
        <v>544</v>
      </c>
      <c r="F501" s="14">
        <v>1250000</v>
      </c>
      <c r="G501" s="14">
        <v>-1250000</v>
      </c>
      <c r="H501" s="14">
        <f t="shared" si="231"/>
        <v>0</v>
      </c>
      <c r="I501" s="14">
        <v>0</v>
      </c>
      <c r="J501" s="14">
        <v>0</v>
      </c>
      <c r="K501" s="15">
        <f t="shared" si="242"/>
        <v>0</v>
      </c>
    </row>
    <row r="502" spans="2:11" ht="38.25" x14ac:dyDescent="0.2">
      <c r="B502" s="21"/>
      <c r="C502" s="29"/>
      <c r="D502" s="29"/>
      <c r="E502" s="39" t="s">
        <v>742</v>
      </c>
      <c r="F502" s="14">
        <v>0</v>
      </c>
      <c r="G502" s="14">
        <v>950000</v>
      </c>
      <c r="H502" s="14">
        <f t="shared" si="231"/>
        <v>950000</v>
      </c>
      <c r="I502" s="14">
        <v>950000</v>
      </c>
      <c r="J502" s="14">
        <v>950000</v>
      </c>
      <c r="K502" s="15">
        <f t="shared" si="242"/>
        <v>0</v>
      </c>
    </row>
    <row r="503" spans="2:11" ht="38.25" x14ac:dyDescent="0.2">
      <c r="B503" s="21"/>
      <c r="C503" s="29"/>
      <c r="D503" s="29"/>
      <c r="E503" s="39" t="s">
        <v>743</v>
      </c>
      <c r="F503" s="14">
        <v>0</v>
      </c>
      <c r="G503" s="14">
        <v>950000.1</v>
      </c>
      <c r="H503" s="14">
        <f t="shared" si="231"/>
        <v>950000.1</v>
      </c>
      <c r="I503" s="14">
        <v>950000.1</v>
      </c>
      <c r="J503" s="14">
        <v>950000.1</v>
      </c>
      <c r="K503" s="15">
        <f t="shared" si="242"/>
        <v>0</v>
      </c>
    </row>
    <row r="504" spans="2:11" ht="38.25" x14ac:dyDescent="0.2">
      <c r="B504" s="21"/>
      <c r="C504" s="29"/>
      <c r="D504" s="29"/>
      <c r="E504" s="39" t="s">
        <v>744</v>
      </c>
      <c r="F504" s="14">
        <v>0</v>
      </c>
      <c r="G504" s="14">
        <v>859181.85</v>
      </c>
      <c r="H504" s="14">
        <f t="shared" si="231"/>
        <v>859181.85</v>
      </c>
      <c r="I504" s="14">
        <v>859181.85</v>
      </c>
      <c r="J504" s="14">
        <v>859181.85</v>
      </c>
      <c r="K504" s="15">
        <f t="shared" si="242"/>
        <v>0</v>
      </c>
    </row>
    <row r="505" spans="2:11" ht="38.25" x14ac:dyDescent="0.2">
      <c r="B505" s="21"/>
      <c r="C505" s="29"/>
      <c r="D505" s="29"/>
      <c r="E505" s="39" t="s">
        <v>745</v>
      </c>
      <c r="F505" s="14">
        <v>0</v>
      </c>
      <c r="G505" s="14">
        <v>340820.42</v>
      </c>
      <c r="H505" s="14">
        <f t="shared" si="231"/>
        <v>340820.42</v>
      </c>
      <c r="I505" s="14">
        <v>340820.42</v>
      </c>
      <c r="J505" s="14">
        <v>340820.42</v>
      </c>
      <c r="K505" s="15">
        <f t="shared" si="242"/>
        <v>0</v>
      </c>
    </row>
    <row r="506" spans="2:11" ht="38.25" x14ac:dyDescent="0.2">
      <c r="B506" s="21"/>
      <c r="C506" s="29"/>
      <c r="D506" s="29"/>
      <c r="E506" s="39" t="s">
        <v>746</v>
      </c>
      <c r="F506" s="14">
        <v>0</v>
      </c>
      <c r="G506" s="14">
        <v>900000</v>
      </c>
      <c r="H506" s="14">
        <f t="shared" si="231"/>
        <v>900000</v>
      </c>
      <c r="I506" s="14">
        <v>900000</v>
      </c>
      <c r="J506" s="14">
        <v>900000</v>
      </c>
      <c r="K506" s="15">
        <f t="shared" si="242"/>
        <v>0</v>
      </c>
    </row>
    <row r="507" spans="2:11" x14ac:dyDescent="0.2">
      <c r="B507" s="20"/>
      <c r="C507" s="28"/>
      <c r="D507" s="28" t="s">
        <v>371</v>
      </c>
      <c r="E507" s="25"/>
      <c r="F507" s="12">
        <v>0</v>
      </c>
      <c r="G507" s="12">
        <v>0</v>
      </c>
      <c r="H507" s="12">
        <f t="shared" si="231"/>
        <v>0</v>
      </c>
      <c r="I507" s="12">
        <v>0</v>
      </c>
      <c r="J507" s="12">
        <v>0</v>
      </c>
      <c r="K507" s="13">
        <f t="shared" si="236"/>
        <v>0</v>
      </c>
    </row>
    <row r="508" spans="2:11" x14ac:dyDescent="0.2">
      <c r="B508" s="20"/>
      <c r="C508" s="28"/>
      <c r="D508" s="28" t="s">
        <v>373</v>
      </c>
      <c r="E508" s="25"/>
      <c r="F508" s="12">
        <f>F509+F542+F561+F756</f>
        <v>192340027.78</v>
      </c>
      <c r="G508" s="12">
        <f>G509+G542+G561+G756</f>
        <v>-40634100.25999999</v>
      </c>
      <c r="H508" s="12">
        <f t="shared" ref="H508:H673" si="243">F508+G508</f>
        <v>151705927.52000001</v>
      </c>
      <c r="I508" s="12">
        <f>I509+I542+I561+I756</f>
        <v>151705925.8199999</v>
      </c>
      <c r="J508" s="12">
        <f>J509+J542+J561+J756</f>
        <v>150257649.98999989</v>
      </c>
      <c r="K508" s="13">
        <f>K509+K542+K561+K756</f>
        <v>1.7000001072883606</v>
      </c>
    </row>
    <row r="509" spans="2:11" x14ac:dyDescent="0.2">
      <c r="B509" s="20"/>
      <c r="C509" s="28"/>
      <c r="D509" s="28"/>
      <c r="E509" s="25" t="s">
        <v>372</v>
      </c>
      <c r="F509" s="12">
        <f>SUM(F510:F541)</f>
        <v>27740000</v>
      </c>
      <c r="G509" s="12">
        <f>SUM(G510:G541)</f>
        <v>-10320624.350000001</v>
      </c>
      <c r="H509" s="12">
        <f t="shared" si="243"/>
        <v>17419375.649999999</v>
      </c>
      <c r="I509" s="12">
        <f>SUM(I510:I541)</f>
        <v>17419375.650000002</v>
      </c>
      <c r="J509" s="12">
        <f>SUM(J510:J541)</f>
        <v>17419375.650000002</v>
      </c>
      <c r="K509" s="13">
        <f t="shared" si="236"/>
        <v>0</v>
      </c>
    </row>
    <row r="510" spans="2:11" ht="25.5" x14ac:dyDescent="0.2">
      <c r="B510" s="21"/>
      <c r="C510" s="29"/>
      <c r="D510" s="29"/>
      <c r="E510" s="39" t="s">
        <v>545</v>
      </c>
      <c r="F510" s="14">
        <v>2800000</v>
      </c>
      <c r="G510" s="14">
        <v>-2800000</v>
      </c>
      <c r="H510" s="14">
        <f t="shared" si="243"/>
        <v>0</v>
      </c>
      <c r="I510" s="14">
        <v>0</v>
      </c>
      <c r="J510" s="14">
        <v>0</v>
      </c>
      <c r="K510" s="15">
        <f t="shared" si="236"/>
        <v>0</v>
      </c>
    </row>
    <row r="511" spans="2:11" ht="25.5" x14ac:dyDescent="0.2">
      <c r="B511" s="21"/>
      <c r="C511" s="29"/>
      <c r="D511" s="29"/>
      <c r="E511" s="39" t="s">
        <v>546</v>
      </c>
      <c r="F511" s="14">
        <v>800000</v>
      </c>
      <c r="G511" s="14">
        <v>-800000</v>
      </c>
      <c r="H511" s="14">
        <f t="shared" si="243"/>
        <v>0</v>
      </c>
      <c r="I511" s="14">
        <v>0</v>
      </c>
      <c r="J511" s="14">
        <v>0</v>
      </c>
      <c r="K511" s="15">
        <f t="shared" ref="K511:K541" si="244">H511-I511</f>
        <v>0</v>
      </c>
    </row>
    <row r="512" spans="2:11" x14ac:dyDescent="0.2">
      <c r="B512" s="21"/>
      <c r="C512" s="29"/>
      <c r="D512" s="29"/>
      <c r="E512" s="39" t="s">
        <v>547</v>
      </c>
      <c r="F512" s="14">
        <v>1540000</v>
      </c>
      <c r="G512" s="14">
        <v>-1540000</v>
      </c>
      <c r="H512" s="14">
        <f t="shared" si="243"/>
        <v>0</v>
      </c>
      <c r="I512" s="14">
        <v>0</v>
      </c>
      <c r="J512" s="14">
        <v>0</v>
      </c>
      <c r="K512" s="15">
        <f t="shared" si="244"/>
        <v>0</v>
      </c>
    </row>
    <row r="513" spans="2:11" ht="25.5" x14ac:dyDescent="0.2">
      <c r="B513" s="21"/>
      <c r="C513" s="29"/>
      <c r="D513" s="29"/>
      <c r="E513" s="39" t="s">
        <v>548</v>
      </c>
      <c r="F513" s="14">
        <v>1850000</v>
      </c>
      <c r="G513" s="14">
        <v>-1850000</v>
      </c>
      <c r="H513" s="14">
        <f t="shared" si="243"/>
        <v>0</v>
      </c>
      <c r="I513" s="14">
        <v>0</v>
      </c>
      <c r="J513" s="14">
        <v>0</v>
      </c>
      <c r="K513" s="15">
        <f t="shared" si="244"/>
        <v>0</v>
      </c>
    </row>
    <row r="514" spans="2:11" ht="38.25" x14ac:dyDescent="0.2">
      <c r="B514" s="21"/>
      <c r="C514" s="29"/>
      <c r="D514" s="29"/>
      <c r="E514" s="39" t="s">
        <v>549</v>
      </c>
      <c r="F514" s="14">
        <v>2300000</v>
      </c>
      <c r="G514" s="14">
        <v>-2300000</v>
      </c>
      <c r="H514" s="14">
        <f t="shared" si="243"/>
        <v>0</v>
      </c>
      <c r="I514" s="14">
        <v>0</v>
      </c>
      <c r="J514" s="14">
        <v>0</v>
      </c>
      <c r="K514" s="15">
        <f t="shared" si="244"/>
        <v>0</v>
      </c>
    </row>
    <row r="515" spans="2:11" ht="25.5" x14ac:dyDescent="0.2">
      <c r="B515" s="21"/>
      <c r="C515" s="29"/>
      <c r="D515" s="29"/>
      <c r="E515" s="39" t="s">
        <v>550</v>
      </c>
      <c r="F515" s="14">
        <v>1550000</v>
      </c>
      <c r="G515" s="14">
        <v>-1550000</v>
      </c>
      <c r="H515" s="14">
        <f t="shared" ref="H515:H526" si="245">F515+G515</f>
        <v>0</v>
      </c>
      <c r="I515" s="14">
        <v>0</v>
      </c>
      <c r="J515" s="14">
        <v>0</v>
      </c>
      <c r="K515" s="15">
        <f t="shared" ref="K515:K526" si="246">H515-I515</f>
        <v>0</v>
      </c>
    </row>
    <row r="516" spans="2:11" x14ac:dyDescent="0.2">
      <c r="B516" s="21"/>
      <c r="C516" s="29"/>
      <c r="D516" s="29"/>
      <c r="E516" s="39" t="s">
        <v>551</v>
      </c>
      <c r="F516" s="14">
        <v>1800000</v>
      </c>
      <c r="G516" s="14">
        <v>-1800000</v>
      </c>
      <c r="H516" s="14">
        <f t="shared" si="245"/>
        <v>0</v>
      </c>
      <c r="I516" s="14">
        <v>0</v>
      </c>
      <c r="J516" s="14">
        <v>0</v>
      </c>
      <c r="K516" s="15">
        <f t="shared" si="246"/>
        <v>0</v>
      </c>
    </row>
    <row r="517" spans="2:11" ht="25.5" x14ac:dyDescent="0.2">
      <c r="B517" s="21"/>
      <c r="C517" s="29"/>
      <c r="D517" s="29"/>
      <c r="E517" s="39" t="s">
        <v>552</v>
      </c>
      <c r="F517" s="14">
        <v>900000</v>
      </c>
      <c r="G517" s="14">
        <v>-900000</v>
      </c>
      <c r="H517" s="14">
        <f t="shared" si="245"/>
        <v>0</v>
      </c>
      <c r="I517" s="14">
        <v>0</v>
      </c>
      <c r="J517" s="14">
        <v>0</v>
      </c>
      <c r="K517" s="15">
        <f t="shared" si="246"/>
        <v>0</v>
      </c>
    </row>
    <row r="518" spans="2:11" ht="25.5" x14ac:dyDescent="0.2">
      <c r="B518" s="21"/>
      <c r="C518" s="29"/>
      <c r="D518" s="29"/>
      <c r="E518" s="39" t="s">
        <v>553</v>
      </c>
      <c r="F518" s="14">
        <v>800000</v>
      </c>
      <c r="G518" s="14">
        <v>-800000</v>
      </c>
      <c r="H518" s="14">
        <f t="shared" si="245"/>
        <v>0</v>
      </c>
      <c r="I518" s="14">
        <v>0</v>
      </c>
      <c r="J518" s="14">
        <v>0</v>
      </c>
      <c r="K518" s="15">
        <f t="shared" si="246"/>
        <v>0</v>
      </c>
    </row>
    <row r="519" spans="2:11" x14ac:dyDescent="0.2">
      <c r="B519" s="21"/>
      <c r="C519" s="29"/>
      <c r="D519" s="29"/>
      <c r="E519" s="39" t="s">
        <v>554</v>
      </c>
      <c r="F519" s="14">
        <v>1300000</v>
      </c>
      <c r="G519" s="14">
        <v>-1300000</v>
      </c>
      <c r="H519" s="14">
        <f t="shared" si="245"/>
        <v>0</v>
      </c>
      <c r="I519" s="14">
        <v>0</v>
      </c>
      <c r="J519" s="14">
        <v>0</v>
      </c>
      <c r="K519" s="15">
        <f t="shared" si="246"/>
        <v>0</v>
      </c>
    </row>
    <row r="520" spans="2:11" ht="25.5" x14ac:dyDescent="0.2">
      <c r="B520" s="21"/>
      <c r="C520" s="29"/>
      <c r="D520" s="29"/>
      <c r="E520" s="39" t="s">
        <v>555</v>
      </c>
      <c r="F520" s="14">
        <v>2500000</v>
      </c>
      <c r="G520" s="14">
        <v>-2500000</v>
      </c>
      <c r="H520" s="14">
        <f t="shared" si="245"/>
        <v>0</v>
      </c>
      <c r="I520" s="14">
        <v>0</v>
      </c>
      <c r="J520" s="14">
        <v>0</v>
      </c>
      <c r="K520" s="15">
        <f t="shared" si="246"/>
        <v>0</v>
      </c>
    </row>
    <row r="521" spans="2:11" ht="25.5" x14ac:dyDescent="0.2">
      <c r="B521" s="21"/>
      <c r="C521" s="29"/>
      <c r="D521" s="29"/>
      <c r="E521" s="39" t="s">
        <v>556</v>
      </c>
      <c r="F521" s="14">
        <v>1400000</v>
      </c>
      <c r="G521" s="14">
        <v>-1400000</v>
      </c>
      <c r="H521" s="14">
        <f t="shared" si="245"/>
        <v>0</v>
      </c>
      <c r="I521" s="14">
        <v>0</v>
      </c>
      <c r="J521" s="14">
        <v>0</v>
      </c>
      <c r="K521" s="15">
        <f t="shared" si="246"/>
        <v>0</v>
      </c>
    </row>
    <row r="522" spans="2:11" ht="25.5" x14ac:dyDescent="0.2">
      <c r="B522" s="21"/>
      <c r="C522" s="29"/>
      <c r="D522" s="29"/>
      <c r="E522" s="39" t="s">
        <v>557</v>
      </c>
      <c r="F522" s="14">
        <v>1600000</v>
      </c>
      <c r="G522" s="14">
        <v>-1600000</v>
      </c>
      <c r="H522" s="14">
        <f t="shared" si="245"/>
        <v>0</v>
      </c>
      <c r="I522" s="14">
        <v>0</v>
      </c>
      <c r="J522" s="14">
        <v>0</v>
      </c>
      <c r="K522" s="15">
        <f t="shared" si="246"/>
        <v>0</v>
      </c>
    </row>
    <row r="523" spans="2:11" ht="25.5" x14ac:dyDescent="0.2">
      <c r="B523" s="21"/>
      <c r="C523" s="29"/>
      <c r="D523" s="29"/>
      <c r="E523" s="39" t="s">
        <v>558</v>
      </c>
      <c r="F523" s="14">
        <v>1700000</v>
      </c>
      <c r="G523" s="14">
        <v>-1700000</v>
      </c>
      <c r="H523" s="14">
        <f t="shared" si="245"/>
        <v>0</v>
      </c>
      <c r="I523" s="14">
        <v>0</v>
      </c>
      <c r="J523" s="14">
        <v>0</v>
      </c>
      <c r="K523" s="15">
        <f t="shared" si="246"/>
        <v>0</v>
      </c>
    </row>
    <row r="524" spans="2:11" x14ac:dyDescent="0.2">
      <c r="B524" s="21"/>
      <c r="C524" s="29"/>
      <c r="D524" s="29"/>
      <c r="E524" s="39" t="s">
        <v>559</v>
      </c>
      <c r="F524" s="14">
        <v>1900000</v>
      </c>
      <c r="G524" s="14">
        <v>-1900000</v>
      </c>
      <c r="H524" s="14">
        <f t="shared" si="245"/>
        <v>0</v>
      </c>
      <c r="I524" s="14">
        <v>0</v>
      </c>
      <c r="J524" s="14">
        <v>0</v>
      </c>
      <c r="K524" s="15">
        <f t="shared" si="246"/>
        <v>0</v>
      </c>
    </row>
    <row r="525" spans="2:11" ht="25.5" x14ac:dyDescent="0.2">
      <c r="B525" s="21"/>
      <c r="C525" s="29"/>
      <c r="D525" s="29"/>
      <c r="E525" s="39" t="s">
        <v>747</v>
      </c>
      <c r="F525" s="14">
        <v>1450000</v>
      </c>
      <c r="G525" s="14">
        <v>-596157.66</v>
      </c>
      <c r="H525" s="14">
        <f t="shared" si="245"/>
        <v>853842.34</v>
      </c>
      <c r="I525" s="14">
        <v>853842.34</v>
      </c>
      <c r="J525" s="14">
        <v>853842.34</v>
      </c>
      <c r="K525" s="15">
        <f t="shared" si="246"/>
        <v>0</v>
      </c>
    </row>
    <row r="526" spans="2:11" ht="25.5" x14ac:dyDescent="0.2">
      <c r="B526" s="21"/>
      <c r="C526" s="29"/>
      <c r="D526" s="29"/>
      <c r="E526" s="39" t="s">
        <v>560</v>
      </c>
      <c r="F526" s="14">
        <v>1550000</v>
      </c>
      <c r="G526" s="14">
        <v>-1550000</v>
      </c>
      <c r="H526" s="14">
        <f t="shared" si="245"/>
        <v>0</v>
      </c>
      <c r="I526" s="14">
        <v>0</v>
      </c>
      <c r="J526" s="14">
        <v>0</v>
      </c>
      <c r="K526" s="15">
        <f t="shared" si="246"/>
        <v>0</v>
      </c>
    </row>
    <row r="527" spans="2:11" x14ac:dyDescent="0.2">
      <c r="B527" s="21"/>
      <c r="C527" s="29"/>
      <c r="D527" s="29"/>
      <c r="E527" s="39" t="s">
        <v>498</v>
      </c>
      <c r="F527" s="14">
        <v>0</v>
      </c>
      <c r="G527" s="14">
        <v>145000</v>
      </c>
      <c r="H527" s="14">
        <f t="shared" si="243"/>
        <v>145000</v>
      </c>
      <c r="I527" s="14">
        <v>145000</v>
      </c>
      <c r="J527" s="14">
        <v>145000</v>
      </c>
      <c r="K527" s="15">
        <f t="shared" si="244"/>
        <v>0</v>
      </c>
    </row>
    <row r="528" spans="2:11" ht="38.25" x14ac:dyDescent="0.2">
      <c r="B528" s="21"/>
      <c r="C528" s="29"/>
      <c r="D528" s="29"/>
      <c r="E528" s="39" t="s">
        <v>748</v>
      </c>
      <c r="F528" s="14">
        <v>0</v>
      </c>
      <c r="G528" s="14">
        <v>1599999.99</v>
      </c>
      <c r="H528" s="14">
        <f t="shared" si="243"/>
        <v>1599999.99</v>
      </c>
      <c r="I528" s="14">
        <v>1599999.99</v>
      </c>
      <c r="J528" s="14">
        <v>1599999.99</v>
      </c>
      <c r="K528" s="15">
        <f t="shared" si="244"/>
        <v>0</v>
      </c>
    </row>
    <row r="529" spans="2:11" ht="25.5" x14ac:dyDescent="0.2">
      <c r="B529" s="21"/>
      <c r="C529" s="29"/>
      <c r="D529" s="29"/>
      <c r="E529" s="39" t="s">
        <v>561</v>
      </c>
      <c r="F529" s="14">
        <v>0</v>
      </c>
      <c r="G529" s="14">
        <v>2000490.8</v>
      </c>
      <c r="H529" s="14">
        <f t="shared" si="243"/>
        <v>2000490.8</v>
      </c>
      <c r="I529" s="14">
        <v>2000490.8</v>
      </c>
      <c r="J529" s="14">
        <v>2000490.8</v>
      </c>
      <c r="K529" s="15">
        <f t="shared" si="244"/>
        <v>0</v>
      </c>
    </row>
    <row r="530" spans="2:11" ht="25.5" x14ac:dyDescent="0.2">
      <c r="B530" s="21"/>
      <c r="C530" s="29"/>
      <c r="D530" s="29"/>
      <c r="E530" s="39" t="s">
        <v>562</v>
      </c>
      <c r="F530" s="14">
        <v>0</v>
      </c>
      <c r="G530" s="14">
        <v>1200000</v>
      </c>
      <c r="H530" s="14">
        <f t="shared" si="243"/>
        <v>1200000</v>
      </c>
      <c r="I530" s="14">
        <v>1200000</v>
      </c>
      <c r="J530" s="14">
        <v>1200000</v>
      </c>
      <c r="K530" s="15">
        <f t="shared" si="244"/>
        <v>0</v>
      </c>
    </row>
    <row r="531" spans="2:11" ht="25.5" x14ac:dyDescent="0.2">
      <c r="B531" s="21"/>
      <c r="C531" s="29"/>
      <c r="D531" s="29"/>
      <c r="E531" s="39" t="s">
        <v>749</v>
      </c>
      <c r="F531" s="14">
        <v>0</v>
      </c>
      <c r="G531" s="14">
        <v>899999.99</v>
      </c>
      <c r="H531" s="14">
        <f t="shared" si="243"/>
        <v>899999.99</v>
      </c>
      <c r="I531" s="14">
        <v>899999.99</v>
      </c>
      <c r="J531" s="14">
        <v>899999.99</v>
      </c>
      <c r="K531" s="15">
        <f t="shared" si="244"/>
        <v>0</v>
      </c>
    </row>
    <row r="532" spans="2:11" ht="25.5" x14ac:dyDescent="0.2">
      <c r="B532" s="21"/>
      <c r="C532" s="29"/>
      <c r="D532" s="29"/>
      <c r="E532" s="39" t="s">
        <v>750</v>
      </c>
      <c r="F532" s="14">
        <v>0</v>
      </c>
      <c r="G532" s="14">
        <v>999999.02</v>
      </c>
      <c r="H532" s="14">
        <f t="shared" si="243"/>
        <v>999999.02</v>
      </c>
      <c r="I532" s="14">
        <v>999999.02</v>
      </c>
      <c r="J532" s="14">
        <v>999999.02</v>
      </c>
      <c r="K532" s="15">
        <f t="shared" si="244"/>
        <v>0</v>
      </c>
    </row>
    <row r="533" spans="2:11" ht="25.5" x14ac:dyDescent="0.2">
      <c r="B533" s="21"/>
      <c r="C533" s="29"/>
      <c r="D533" s="29"/>
      <c r="E533" s="39" t="s">
        <v>751</v>
      </c>
      <c r="F533" s="14">
        <v>0</v>
      </c>
      <c r="G533" s="14">
        <v>1700152.68</v>
      </c>
      <c r="H533" s="14">
        <f t="shared" si="243"/>
        <v>1700152.68</v>
      </c>
      <c r="I533" s="14">
        <v>1700152.68</v>
      </c>
      <c r="J533" s="14">
        <v>1700152.68</v>
      </c>
      <c r="K533" s="15">
        <f t="shared" si="244"/>
        <v>0</v>
      </c>
    </row>
    <row r="534" spans="2:11" ht="25.5" x14ac:dyDescent="0.2">
      <c r="B534" s="21"/>
      <c r="C534" s="29"/>
      <c r="D534" s="29"/>
      <c r="E534" s="39" t="s">
        <v>752</v>
      </c>
      <c r="F534" s="14">
        <v>0</v>
      </c>
      <c r="G534" s="14">
        <v>1500000</v>
      </c>
      <c r="H534" s="14">
        <f t="shared" si="243"/>
        <v>1500000</v>
      </c>
      <c r="I534" s="14">
        <v>1500000</v>
      </c>
      <c r="J534" s="14">
        <v>1500000</v>
      </c>
      <c r="K534" s="15">
        <f t="shared" si="244"/>
        <v>0</v>
      </c>
    </row>
    <row r="535" spans="2:11" ht="25.5" x14ac:dyDescent="0.2">
      <c r="B535" s="21"/>
      <c r="C535" s="29"/>
      <c r="D535" s="29"/>
      <c r="E535" s="39" t="s">
        <v>753</v>
      </c>
      <c r="F535" s="14">
        <v>0</v>
      </c>
      <c r="G535" s="14">
        <v>499906.5</v>
      </c>
      <c r="H535" s="14">
        <f t="shared" si="243"/>
        <v>499906.5</v>
      </c>
      <c r="I535" s="14">
        <v>499906.5</v>
      </c>
      <c r="J535" s="14">
        <v>499906.5</v>
      </c>
      <c r="K535" s="15">
        <f t="shared" si="244"/>
        <v>0</v>
      </c>
    </row>
    <row r="536" spans="2:11" ht="25.5" x14ac:dyDescent="0.2">
      <c r="B536" s="21"/>
      <c r="C536" s="29"/>
      <c r="D536" s="29"/>
      <c r="E536" s="39" t="s">
        <v>754</v>
      </c>
      <c r="F536" s="14">
        <v>0</v>
      </c>
      <c r="G536" s="14">
        <v>2094986.48</v>
      </c>
      <c r="H536" s="14">
        <f t="shared" si="243"/>
        <v>2094986.48</v>
      </c>
      <c r="I536" s="14">
        <v>2094986.48</v>
      </c>
      <c r="J536" s="14">
        <v>2094986.48</v>
      </c>
      <c r="K536" s="15">
        <f t="shared" si="244"/>
        <v>0</v>
      </c>
    </row>
    <row r="537" spans="2:11" ht="25.5" x14ac:dyDescent="0.2">
      <c r="B537" s="21"/>
      <c r="C537" s="29"/>
      <c r="D537" s="29"/>
      <c r="E537" s="39" t="s">
        <v>755</v>
      </c>
      <c r="F537" s="14">
        <v>0</v>
      </c>
      <c r="G537" s="14">
        <v>900000</v>
      </c>
      <c r="H537" s="14">
        <f t="shared" si="243"/>
        <v>900000</v>
      </c>
      <c r="I537" s="14">
        <v>900000</v>
      </c>
      <c r="J537" s="14">
        <v>900000</v>
      </c>
      <c r="K537" s="15">
        <f t="shared" si="244"/>
        <v>0</v>
      </c>
    </row>
    <row r="538" spans="2:11" ht="25.5" x14ac:dyDescent="0.2">
      <c r="B538" s="21"/>
      <c r="C538" s="29"/>
      <c r="D538" s="29"/>
      <c r="E538" s="39" t="s">
        <v>756</v>
      </c>
      <c r="F538" s="14">
        <v>0</v>
      </c>
      <c r="G538" s="14">
        <v>449999.99</v>
      </c>
      <c r="H538" s="14">
        <f t="shared" si="243"/>
        <v>449999.99</v>
      </c>
      <c r="I538" s="14">
        <v>449999.99</v>
      </c>
      <c r="J538" s="14">
        <v>449999.99</v>
      </c>
      <c r="K538" s="15">
        <f t="shared" si="244"/>
        <v>0</v>
      </c>
    </row>
    <row r="539" spans="2:11" ht="25.5" x14ac:dyDescent="0.2">
      <c r="B539" s="21"/>
      <c r="C539" s="29"/>
      <c r="D539" s="29"/>
      <c r="E539" s="39" t="s">
        <v>757</v>
      </c>
      <c r="F539" s="14">
        <v>0</v>
      </c>
      <c r="G539" s="14">
        <v>849997.88</v>
      </c>
      <c r="H539" s="14">
        <f t="shared" si="243"/>
        <v>849997.88</v>
      </c>
      <c r="I539" s="14">
        <v>849997.88</v>
      </c>
      <c r="J539" s="14">
        <v>849997.88</v>
      </c>
      <c r="K539" s="15">
        <f t="shared" si="244"/>
        <v>0</v>
      </c>
    </row>
    <row r="540" spans="2:11" ht="25.5" x14ac:dyDescent="0.2">
      <c r="B540" s="21"/>
      <c r="C540" s="29"/>
      <c r="D540" s="29"/>
      <c r="E540" s="39" t="s">
        <v>758</v>
      </c>
      <c r="F540" s="14">
        <v>0</v>
      </c>
      <c r="G540" s="14">
        <v>799999.98</v>
      </c>
      <c r="H540" s="14">
        <f t="shared" si="243"/>
        <v>799999.98</v>
      </c>
      <c r="I540" s="14">
        <v>799999.98</v>
      </c>
      <c r="J540" s="14">
        <v>799999.98</v>
      </c>
      <c r="K540" s="15">
        <f t="shared" si="244"/>
        <v>0</v>
      </c>
    </row>
    <row r="541" spans="2:11" ht="25.5" x14ac:dyDescent="0.2">
      <c r="B541" s="21"/>
      <c r="C541" s="29"/>
      <c r="D541" s="29"/>
      <c r="E541" s="39" t="s">
        <v>759</v>
      </c>
      <c r="F541" s="14">
        <v>0</v>
      </c>
      <c r="G541" s="14">
        <v>925000</v>
      </c>
      <c r="H541" s="14">
        <f t="shared" si="243"/>
        <v>925000</v>
      </c>
      <c r="I541" s="14">
        <v>925000</v>
      </c>
      <c r="J541" s="14">
        <v>925000</v>
      </c>
      <c r="K541" s="15">
        <f t="shared" si="244"/>
        <v>0</v>
      </c>
    </row>
    <row r="542" spans="2:11" x14ac:dyDescent="0.2">
      <c r="B542" s="20"/>
      <c r="C542" s="28"/>
      <c r="D542" s="28"/>
      <c r="E542" s="25" t="s">
        <v>374</v>
      </c>
      <c r="F542" s="12">
        <f>SUM(F543:F560)</f>
        <v>11950000</v>
      </c>
      <c r="G542" s="12">
        <f>SUM(G543:G560)</f>
        <v>191346.44000000041</v>
      </c>
      <c r="H542" s="12">
        <f t="shared" si="243"/>
        <v>12141346.440000001</v>
      </c>
      <c r="I542" s="12">
        <f>SUM(I543:I560)</f>
        <v>12141346.439999998</v>
      </c>
      <c r="J542" s="12">
        <f>SUM(J543:J560)</f>
        <v>12141346.439999998</v>
      </c>
      <c r="K542" s="13">
        <f t="shared" si="236"/>
        <v>0</v>
      </c>
    </row>
    <row r="543" spans="2:11" x14ac:dyDescent="0.2">
      <c r="B543" s="21"/>
      <c r="C543" s="29"/>
      <c r="D543" s="29"/>
      <c r="E543" s="39" t="s">
        <v>563</v>
      </c>
      <c r="F543" s="14">
        <v>1800000</v>
      </c>
      <c r="G543" s="14">
        <v>-1800000</v>
      </c>
      <c r="H543" s="14">
        <f t="shared" si="243"/>
        <v>0</v>
      </c>
      <c r="I543" s="14">
        <v>0</v>
      </c>
      <c r="J543" s="14">
        <v>0</v>
      </c>
      <c r="K543" s="15">
        <f t="shared" ref="K543:K560" si="247">H543-I543</f>
        <v>0</v>
      </c>
    </row>
    <row r="544" spans="2:11" ht="25.5" x14ac:dyDescent="0.2">
      <c r="B544" s="21"/>
      <c r="C544" s="29"/>
      <c r="D544" s="29"/>
      <c r="E544" s="39" t="s">
        <v>564</v>
      </c>
      <c r="F544" s="14">
        <v>1950000</v>
      </c>
      <c r="G544" s="14">
        <v>-1950000</v>
      </c>
      <c r="H544" s="14">
        <f t="shared" si="243"/>
        <v>0</v>
      </c>
      <c r="I544" s="14">
        <v>0</v>
      </c>
      <c r="J544" s="14">
        <v>0</v>
      </c>
      <c r="K544" s="15">
        <f t="shared" si="247"/>
        <v>0</v>
      </c>
    </row>
    <row r="545" spans="2:11" ht="25.5" x14ac:dyDescent="0.2">
      <c r="B545" s="21"/>
      <c r="C545" s="29"/>
      <c r="D545" s="29"/>
      <c r="E545" s="39" t="s">
        <v>565</v>
      </c>
      <c r="F545" s="14">
        <v>1400000</v>
      </c>
      <c r="G545" s="14">
        <v>-1400000</v>
      </c>
      <c r="H545" s="14">
        <f t="shared" si="243"/>
        <v>0</v>
      </c>
      <c r="I545" s="14">
        <v>0</v>
      </c>
      <c r="J545" s="14">
        <v>0</v>
      </c>
      <c r="K545" s="15">
        <f t="shared" si="247"/>
        <v>0</v>
      </c>
    </row>
    <row r="546" spans="2:11" ht="38.25" x14ac:dyDescent="0.2">
      <c r="B546" s="21"/>
      <c r="C546" s="29"/>
      <c r="D546" s="29"/>
      <c r="E546" s="39" t="s">
        <v>566</v>
      </c>
      <c r="F546" s="14">
        <v>1150000</v>
      </c>
      <c r="G546" s="14">
        <v>-1150000</v>
      </c>
      <c r="H546" s="14">
        <f t="shared" si="243"/>
        <v>0</v>
      </c>
      <c r="I546" s="14">
        <v>0</v>
      </c>
      <c r="J546" s="14">
        <v>0</v>
      </c>
      <c r="K546" s="15">
        <f t="shared" si="247"/>
        <v>0</v>
      </c>
    </row>
    <row r="547" spans="2:11" ht="25.5" x14ac:dyDescent="0.2">
      <c r="B547" s="21"/>
      <c r="C547" s="29"/>
      <c r="D547" s="29"/>
      <c r="E547" s="39" t="s">
        <v>567</v>
      </c>
      <c r="F547" s="14">
        <v>1800000</v>
      </c>
      <c r="G547" s="14">
        <v>-1800000</v>
      </c>
      <c r="H547" s="14">
        <f t="shared" si="243"/>
        <v>0</v>
      </c>
      <c r="I547" s="14">
        <v>0</v>
      </c>
      <c r="J547" s="14">
        <v>0</v>
      </c>
      <c r="K547" s="15">
        <f t="shared" si="247"/>
        <v>0</v>
      </c>
    </row>
    <row r="548" spans="2:11" ht="25.5" x14ac:dyDescent="0.2">
      <c r="B548" s="21"/>
      <c r="C548" s="29"/>
      <c r="D548" s="29"/>
      <c r="E548" s="39" t="s">
        <v>568</v>
      </c>
      <c r="F548" s="14">
        <v>2300000</v>
      </c>
      <c r="G548" s="14">
        <v>-2300000</v>
      </c>
      <c r="H548" s="14">
        <f t="shared" ref="H548:H552" si="248">F548+G548</f>
        <v>0</v>
      </c>
      <c r="I548" s="14">
        <v>0</v>
      </c>
      <c r="J548" s="14">
        <v>0</v>
      </c>
      <c r="K548" s="15">
        <f t="shared" ref="K548:K552" si="249">H548-I548</f>
        <v>0</v>
      </c>
    </row>
    <row r="549" spans="2:11" ht="25.5" x14ac:dyDescent="0.2">
      <c r="B549" s="21"/>
      <c r="C549" s="29"/>
      <c r="D549" s="29"/>
      <c r="E549" s="39" t="s">
        <v>569</v>
      </c>
      <c r="F549" s="14">
        <v>1550000</v>
      </c>
      <c r="G549" s="14">
        <v>-1550000</v>
      </c>
      <c r="H549" s="14">
        <f t="shared" si="248"/>
        <v>0</v>
      </c>
      <c r="I549" s="14">
        <v>0</v>
      </c>
      <c r="J549" s="14">
        <v>0</v>
      </c>
      <c r="K549" s="15">
        <f t="shared" si="249"/>
        <v>0</v>
      </c>
    </row>
    <row r="550" spans="2:11" ht="38.25" x14ac:dyDescent="0.2">
      <c r="B550" s="21"/>
      <c r="C550" s="29"/>
      <c r="D550" s="29"/>
      <c r="E550" s="39" t="s">
        <v>570</v>
      </c>
      <c r="F550" s="14">
        <v>0</v>
      </c>
      <c r="G550" s="14">
        <v>293672.46999999997</v>
      </c>
      <c r="H550" s="14">
        <f t="shared" si="248"/>
        <v>293672.46999999997</v>
      </c>
      <c r="I550" s="14">
        <v>293672.46999999997</v>
      </c>
      <c r="J550" s="14">
        <v>293672.46999999997</v>
      </c>
      <c r="K550" s="15">
        <f t="shared" si="249"/>
        <v>0</v>
      </c>
    </row>
    <row r="551" spans="2:11" ht="38.25" x14ac:dyDescent="0.2">
      <c r="B551" s="21"/>
      <c r="C551" s="29"/>
      <c r="D551" s="29"/>
      <c r="E551" s="39" t="s">
        <v>571</v>
      </c>
      <c r="F551" s="14">
        <v>0</v>
      </c>
      <c r="G551" s="14">
        <v>1200000</v>
      </c>
      <c r="H551" s="14">
        <f t="shared" si="248"/>
        <v>1200000</v>
      </c>
      <c r="I551" s="14">
        <v>1200000</v>
      </c>
      <c r="J551" s="14">
        <v>1200000</v>
      </c>
      <c r="K551" s="15">
        <f t="shared" si="249"/>
        <v>0</v>
      </c>
    </row>
    <row r="552" spans="2:11" ht="38.25" x14ac:dyDescent="0.2">
      <c r="B552" s="21"/>
      <c r="C552" s="29"/>
      <c r="D552" s="29"/>
      <c r="E552" s="39" t="s">
        <v>760</v>
      </c>
      <c r="F552" s="14">
        <v>0</v>
      </c>
      <c r="G552" s="14">
        <v>1400000</v>
      </c>
      <c r="H552" s="14">
        <f t="shared" si="248"/>
        <v>1400000</v>
      </c>
      <c r="I552" s="14">
        <v>1400000</v>
      </c>
      <c r="J552" s="14">
        <v>1400000</v>
      </c>
      <c r="K552" s="15">
        <f t="shared" si="249"/>
        <v>0</v>
      </c>
    </row>
    <row r="553" spans="2:11" ht="25.5" x14ac:dyDescent="0.2">
      <c r="B553" s="21"/>
      <c r="C553" s="29"/>
      <c r="D553" s="29"/>
      <c r="E553" s="39" t="s">
        <v>761</v>
      </c>
      <c r="F553" s="14">
        <v>0</v>
      </c>
      <c r="G553" s="14">
        <v>1400000</v>
      </c>
      <c r="H553" s="14">
        <f t="shared" ref="H553:H557" si="250">F553+G553</f>
        <v>1400000</v>
      </c>
      <c r="I553" s="14">
        <v>1400000</v>
      </c>
      <c r="J553" s="14">
        <v>1400000</v>
      </c>
      <c r="K553" s="15">
        <f t="shared" ref="K553:K557" si="251">H553-I553</f>
        <v>0</v>
      </c>
    </row>
    <row r="554" spans="2:11" ht="25.5" x14ac:dyDescent="0.2">
      <c r="B554" s="21"/>
      <c r="C554" s="29"/>
      <c r="D554" s="29"/>
      <c r="E554" s="39" t="s">
        <v>762</v>
      </c>
      <c r="F554" s="14">
        <v>0</v>
      </c>
      <c r="G554" s="14">
        <v>1298305.23</v>
      </c>
      <c r="H554" s="14">
        <f t="shared" si="250"/>
        <v>1298305.23</v>
      </c>
      <c r="I554" s="14">
        <v>1298305.23</v>
      </c>
      <c r="J554" s="14">
        <v>1298305.23</v>
      </c>
      <c r="K554" s="15">
        <f t="shared" si="251"/>
        <v>0</v>
      </c>
    </row>
    <row r="555" spans="2:11" ht="25.5" x14ac:dyDescent="0.2">
      <c r="B555" s="21"/>
      <c r="C555" s="29"/>
      <c r="D555" s="29"/>
      <c r="E555" s="39" t="s">
        <v>763</v>
      </c>
      <c r="F555" s="14">
        <v>0</v>
      </c>
      <c r="G555" s="14">
        <v>311235.52</v>
      </c>
      <c r="H555" s="14">
        <f t="shared" si="250"/>
        <v>311235.52</v>
      </c>
      <c r="I555" s="14">
        <v>311235.52</v>
      </c>
      <c r="J555" s="14">
        <v>311235.52</v>
      </c>
      <c r="K555" s="15">
        <f t="shared" si="251"/>
        <v>0</v>
      </c>
    </row>
    <row r="556" spans="2:11" ht="25.5" x14ac:dyDescent="0.2">
      <c r="B556" s="21"/>
      <c r="C556" s="29"/>
      <c r="D556" s="29"/>
      <c r="E556" s="39" t="s">
        <v>764</v>
      </c>
      <c r="F556" s="14">
        <v>0</v>
      </c>
      <c r="G556" s="14">
        <v>1050782.5</v>
      </c>
      <c r="H556" s="14">
        <f t="shared" si="250"/>
        <v>1050782.5</v>
      </c>
      <c r="I556" s="14">
        <v>1050782.5</v>
      </c>
      <c r="J556" s="14">
        <v>1050782.5</v>
      </c>
      <c r="K556" s="15">
        <f t="shared" si="251"/>
        <v>0</v>
      </c>
    </row>
    <row r="557" spans="2:11" ht="38.25" x14ac:dyDescent="0.2">
      <c r="B557" s="21"/>
      <c r="C557" s="29"/>
      <c r="D557" s="29"/>
      <c r="E557" s="39" t="s">
        <v>765</v>
      </c>
      <c r="F557" s="14">
        <v>0</v>
      </c>
      <c r="G557" s="14">
        <v>1399999.97</v>
      </c>
      <c r="H557" s="14">
        <f t="shared" si="250"/>
        <v>1399999.97</v>
      </c>
      <c r="I557" s="14">
        <v>1399999.97</v>
      </c>
      <c r="J557" s="14">
        <v>1399999.97</v>
      </c>
      <c r="K557" s="15">
        <f t="shared" si="251"/>
        <v>0</v>
      </c>
    </row>
    <row r="558" spans="2:11" ht="25.5" x14ac:dyDescent="0.2">
      <c r="B558" s="21"/>
      <c r="C558" s="29"/>
      <c r="D558" s="29"/>
      <c r="E558" s="39" t="s">
        <v>766</v>
      </c>
      <c r="F558" s="14">
        <v>0</v>
      </c>
      <c r="G558" s="14">
        <v>1247677.52</v>
      </c>
      <c r="H558" s="14">
        <f t="shared" si="243"/>
        <v>1247677.52</v>
      </c>
      <c r="I558" s="14">
        <v>1247677.52</v>
      </c>
      <c r="J558" s="14">
        <v>1247677.52</v>
      </c>
      <c r="K558" s="15">
        <f t="shared" si="247"/>
        <v>0</v>
      </c>
    </row>
    <row r="559" spans="2:11" ht="38.25" x14ac:dyDescent="0.2">
      <c r="B559" s="21"/>
      <c r="C559" s="29"/>
      <c r="D559" s="29"/>
      <c r="E559" s="39" t="s">
        <v>767</v>
      </c>
      <c r="F559" s="14">
        <v>0</v>
      </c>
      <c r="G559" s="14">
        <v>1240800.03</v>
      </c>
      <c r="H559" s="14">
        <f t="shared" si="243"/>
        <v>1240800.03</v>
      </c>
      <c r="I559" s="14">
        <v>1240800.03</v>
      </c>
      <c r="J559" s="14">
        <v>1240800.03</v>
      </c>
      <c r="K559" s="15">
        <f t="shared" si="247"/>
        <v>0</v>
      </c>
    </row>
    <row r="560" spans="2:11" ht="38.25" x14ac:dyDescent="0.2">
      <c r="B560" s="21"/>
      <c r="C560" s="29"/>
      <c r="D560" s="29"/>
      <c r="E560" s="39" t="s">
        <v>768</v>
      </c>
      <c r="F560" s="14">
        <v>0</v>
      </c>
      <c r="G560" s="14">
        <v>1298873.2</v>
      </c>
      <c r="H560" s="14">
        <f t="shared" si="243"/>
        <v>1298873.2</v>
      </c>
      <c r="I560" s="14">
        <v>1298873.2</v>
      </c>
      <c r="J560" s="14">
        <v>1298873.2</v>
      </c>
      <c r="K560" s="15">
        <f t="shared" si="247"/>
        <v>0</v>
      </c>
    </row>
    <row r="561" spans="2:11" x14ac:dyDescent="0.2">
      <c r="B561" s="20"/>
      <c r="C561" s="28"/>
      <c r="D561" s="28"/>
      <c r="E561" s="25" t="s">
        <v>375</v>
      </c>
      <c r="F561" s="12">
        <f>SUM(F562:F755)</f>
        <v>144750027.78</v>
      </c>
      <c r="G561" s="12">
        <f>SUM(G562:G755)</f>
        <v>-28855254.419999991</v>
      </c>
      <c r="H561" s="12">
        <f t="shared" si="243"/>
        <v>115894773.36000001</v>
      </c>
      <c r="I561" s="12">
        <f>SUM(I562:I755)</f>
        <v>115894771.65999991</v>
      </c>
      <c r="J561" s="12">
        <f>SUM(J562:J755)</f>
        <v>114446495.82999991</v>
      </c>
      <c r="K561" s="13">
        <f t="shared" si="236"/>
        <v>1.7000001072883606</v>
      </c>
    </row>
    <row r="562" spans="2:11" ht="25.5" x14ac:dyDescent="0.2">
      <c r="B562" s="21"/>
      <c r="C562" s="29"/>
      <c r="D562" s="29"/>
      <c r="E562" s="39" t="s">
        <v>572</v>
      </c>
      <c r="F562" s="14">
        <v>1250000</v>
      </c>
      <c r="G562" s="14">
        <v>-1250000</v>
      </c>
      <c r="H562" s="14">
        <f t="shared" si="243"/>
        <v>0</v>
      </c>
      <c r="I562" s="14">
        <v>0</v>
      </c>
      <c r="J562" s="14">
        <v>0</v>
      </c>
      <c r="K562" s="15">
        <f t="shared" ref="K562:K755" si="252">H562-I562</f>
        <v>0</v>
      </c>
    </row>
    <row r="563" spans="2:11" ht="25.5" x14ac:dyDescent="0.2">
      <c r="B563" s="21"/>
      <c r="C563" s="29"/>
      <c r="D563" s="29"/>
      <c r="E563" s="39" t="s">
        <v>573</v>
      </c>
      <c r="F563" s="14">
        <v>1400000</v>
      </c>
      <c r="G563" s="14">
        <v>-1400000</v>
      </c>
      <c r="H563" s="14">
        <f t="shared" si="243"/>
        <v>0</v>
      </c>
      <c r="I563" s="14">
        <v>0</v>
      </c>
      <c r="J563" s="14">
        <v>0</v>
      </c>
      <c r="K563" s="15">
        <f t="shared" si="252"/>
        <v>0</v>
      </c>
    </row>
    <row r="564" spans="2:11" ht="25.5" x14ac:dyDescent="0.2">
      <c r="B564" s="21"/>
      <c r="C564" s="29"/>
      <c r="D564" s="29"/>
      <c r="E564" s="39" t="s">
        <v>574</v>
      </c>
      <c r="F564" s="14">
        <v>1199998.5</v>
      </c>
      <c r="G564" s="14">
        <v>-1199998.5</v>
      </c>
      <c r="H564" s="14">
        <f t="shared" si="243"/>
        <v>0</v>
      </c>
      <c r="I564" s="14">
        <v>0</v>
      </c>
      <c r="J564" s="14">
        <v>0</v>
      </c>
      <c r="K564" s="15">
        <f t="shared" si="252"/>
        <v>0</v>
      </c>
    </row>
    <row r="565" spans="2:11" ht="25.5" x14ac:dyDescent="0.2">
      <c r="B565" s="21"/>
      <c r="C565" s="29"/>
      <c r="D565" s="29"/>
      <c r="E565" s="39" t="s">
        <v>575</v>
      </c>
      <c r="F565" s="14">
        <v>1293011.7</v>
      </c>
      <c r="G565" s="14">
        <v>-1293011.7</v>
      </c>
      <c r="H565" s="14">
        <f t="shared" si="243"/>
        <v>0</v>
      </c>
      <c r="I565" s="14">
        <v>0</v>
      </c>
      <c r="J565" s="14">
        <v>0</v>
      </c>
      <c r="K565" s="15">
        <f t="shared" si="252"/>
        <v>0</v>
      </c>
    </row>
    <row r="566" spans="2:11" ht="38.25" x14ac:dyDescent="0.2">
      <c r="B566" s="21"/>
      <c r="C566" s="29"/>
      <c r="D566" s="29"/>
      <c r="E566" s="39" t="s">
        <v>576</v>
      </c>
      <c r="F566" s="14">
        <v>1489877.93</v>
      </c>
      <c r="G566" s="14">
        <v>-1489877.93</v>
      </c>
      <c r="H566" s="14">
        <f t="shared" si="243"/>
        <v>0</v>
      </c>
      <c r="I566" s="14">
        <v>0</v>
      </c>
      <c r="J566" s="14">
        <v>0</v>
      </c>
      <c r="K566" s="15">
        <f t="shared" si="252"/>
        <v>0</v>
      </c>
    </row>
    <row r="567" spans="2:11" ht="25.5" x14ac:dyDescent="0.2">
      <c r="B567" s="21"/>
      <c r="C567" s="29"/>
      <c r="D567" s="29"/>
      <c r="E567" s="39" t="s">
        <v>577</v>
      </c>
      <c r="F567" s="14">
        <v>849957.65</v>
      </c>
      <c r="G567" s="14">
        <v>-849957.65</v>
      </c>
      <c r="H567" s="14">
        <f t="shared" si="243"/>
        <v>0</v>
      </c>
      <c r="I567" s="14">
        <v>0</v>
      </c>
      <c r="J567" s="14">
        <v>0</v>
      </c>
      <c r="K567" s="15">
        <f t="shared" si="252"/>
        <v>0</v>
      </c>
    </row>
    <row r="568" spans="2:11" ht="51" x14ac:dyDescent="0.2">
      <c r="B568" s="21"/>
      <c r="C568" s="29"/>
      <c r="D568" s="29"/>
      <c r="E568" s="39" t="s">
        <v>578</v>
      </c>
      <c r="F568" s="14">
        <v>1119531.48</v>
      </c>
      <c r="G568" s="14">
        <v>-1119531.48</v>
      </c>
      <c r="H568" s="14">
        <f t="shared" si="243"/>
        <v>0</v>
      </c>
      <c r="I568" s="14">
        <v>0</v>
      </c>
      <c r="J568" s="14">
        <v>0</v>
      </c>
      <c r="K568" s="15">
        <f t="shared" si="252"/>
        <v>0</v>
      </c>
    </row>
    <row r="569" spans="2:11" ht="25.5" x14ac:dyDescent="0.2">
      <c r="B569" s="21"/>
      <c r="C569" s="29"/>
      <c r="D569" s="29"/>
      <c r="E569" s="39" t="s">
        <v>579</v>
      </c>
      <c r="F569" s="14">
        <v>659223.26</v>
      </c>
      <c r="G569" s="14">
        <v>-659223.26</v>
      </c>
      <c r="H569" s="14">
        <f t="shared" si="243"/>
        <v>0</v>
      </c>
      <c r="I569" s="14">
        <v>0</v>
      </c>
      <c r="J569" s="14">
        <v>0</v>
      </c>
      <c r="K569" s="15">
        <f t="shared" si="252"/>
        <v>0</v>
      </c>
    </row>
    <row r="570" spans="2:11" ht="25.5" x14ac:dyDescent="0.2">
      <c r="B570" s="21"/>
      <c r="C570" s="29"/>
      <c r="D570" s="29"/>
      <c r="E570" s="39" t="s">
        <v>580</v>
      </c>
      <c r="F570" s="14">
        <v>796938.69</v>
      </c>
      <c r="G570" s="14">
        <v>-796938.69</v>
      </c>
      <c r="H570" s="14">
        <f t="shared" si="243"/>
        <v>0</v>
      </c>
      <c r="I570" s="14">
        <v>0</v>
      </c>
      <c r="J570" s="14">
        <v>0</v>
      </c>
      <c r="K570" s="15">
        <f t="shared" si="252"/>
        <v>0</v>
      </c>
    </row>
    <row r="571" spans="2:11" x14ac:dyDescent="0.2">
      <c r="B571" s="21"/>
      <c r="C571" s="29"/>
      <c r="D571" s="29"/>
      <c r="E571" s="39" t="s">
        <v>581</v>
      </c>
      <c r="F571" s="14">
        <v>835147.69</v>
      </c>
      <c r="G571" s="14">
        <v>-835147.69</v>
      </c>
      <c r="H571" s="14">
        <f t="shared" si="243"/>
        <v>0</v>
      </c>
      <c r="I571" s="14">
        <v>0</v>
      </c>
      <c r="J571" s="14">
        <v>0</v>
      </c>
      <c r="K571" s="15">
        <f t="shared" si="252"/>
        <v>0</v>
      </c>
    </row>
    <row r="572" spans="2:11" ht="25.5" x14ac:dyDescent="0.2">
      <c r="B572" s="21"/>
      <c r="C572" s="29"/>
      <c r="D572" s="29"/>
      <c r="E572" s="39" t="s">
        <v>582</v>
      </c>
      <c r="F572" s="14">
        <v>1199897.68</v>
      </c>
      <c r="G572" s="14">
        <v>-1199897.68</v>
      </c>
      <c r="H572" s="14">
        <f t="shared" si="243"/>
        <v>0</v>
      </c>
      <c r="I572" s="14">
        <v>0</v>
      </c>
      <c r="J572" s="14">
        <v>0</v>
      </c>
      <c r="K572" s="15">
        <f t="shared" si="252"/>
        <v>0</v>
      </c>
    </row>
    <row r="573" spans="2:11" x14ac:dyDescent="0.2">
      <c r="B573" s="21"/>
      <c r="C573" s="29"/>
      <c r="D573" s="29"/>
      <c r="E573" s="39" t="s">
        <v>583</v>
      </c>
      <c r="F573" s="14">
        <v>814999.05</v>
      </c>
      <c r="G573" s="14">
        <v>-814999.05</v>
      </c>
      <c r="H573" s="14">
        <f t="shared" si="243"/>
        <v>0</v>
      </c>
      <c r="I573" s="14">
        <v>0</v>
      </c>
      <c r="J573" s="14">
        <v>0</v>
      </c>
      <c r="K573" s="15">
        <f t="shared" si="252"/>
        <v>0</v>
      </c>
    </row>
    <row r="574" spans="2:11" ht="25.5" x14ac:dyDescent="0.2">
      <c r="B574" s="21"/>
      <c r="C574" s="29"/>
      <c r="D574" s="29"/>
      <c r="E574" s="39" t="s">
        <v>584</v>
      </c>
      <c r="F574" s="14">
        <v>938680</v>
      </c>
      <c r="G574" s="14">
        <v>-938680</v>
      </c>
      <c r="H574" s="14">
        <f t="shared" si="243"/>
        <v>0</v>
      </c>
      <c r="I574" s="14">
        <v>0</v>
      </c>
      <c r="J574" s="14">
        <v>0</v>
      </c>
      <c r="K574" s="15">
        <f t="shared" si="252"/>
        <v>0</v>
      </c>
    </row>
    <row r="575" spans="2:11" ht="25.5" x14ac:dyDescent="0.2">
      <c r="B575" s="21"/>
      <c r="C575" s="29"/>
      <c r="D575" s="29"/>
      <c r="E575" s="39" t="s">
        <v>585</v>
      </c>
      <c r="F575" s="14">
        <v>981125</v>
      </c>
      <c r="G575" s="14">
        <v>-981125</v>
      </c>
      <c r="H575" s="14">
        <f t="shared" si="243"/>
        <v>0</v>
      </c>
      <c r="I575" s="14">
        <v>0</v>
      </c>
      <c r="J575" s="14">
        <v>0</v>
      </c>
      <c r="K575" s="15">
        <f t="shared" si="252"/>
        <v>0</v>
      </c>
    </row>
    <row r="576" spans="2:11" x14ac:dyDescent="0.2">
      <c r="B576" s="21"/>
      <c r="C576" s="29"/>
      <c r="D576" s="29"/>
      <c r="E576" s="39" t="s">
        <v>586</v>
      </c>
      <c r="F576" s="14">
        <v>996880.5</v>
      </c>
      <c r="G576" s="14">
        <v>-996880.5</v>
      </c>
      <c r="H576" s="14">
        <f t="shared" si="243"/>
        <v>0</v>
      </c>
      <c r="I576" s="14">
        <v>0</v>
      </c>
      <c r="J576" s="14">
        <v>0</v>
      </c>
      <c r="K576" s="15">
        <f t="shared" si="252"/>
        <v>0</v>
      </c>
    </row>
    <row r="577" spans="2:11" ht="25.5" x14ac:dyDescent="0.2">
      <c r="B577" s="21"/>
      <c r="C577" s="29"/>
      <c r="D577" s="29"/>
      <c r="E577" s="39" t="s">
        <v>587</v>
      </c>
      <c r="F577" s="14">
        <v>936810.05</v>
      </c>
      <c r="G577" s="14">
        <v>-936810.05</v>
      </c>
      <c r="H577" s="14">
        <f t="shared" si="243"/>
        <v>0</v>
      </c>
      <c r="I577" s="14">
        <v>0</v>
      </c>
      <c r="J577" s="14">
        <v>0</v>
      </c>
      <c r="K577" s="15">
        <f t="shared" si="252"/>
        <v>0</v>
      </c>
    </row>
    <row r="578" spans="2:11" x14ac:dyDescent="0.2">
      <c r="B578" s="21"/>
      <c r="C578" s="29"/>
      <c r="D578" s="29"/>
      <c r="E578" s="39" t="s">
        <v>588</v>
      </c>
      <c r="F578" s="14">
        <v>1252804.1200000001</v>
      </c>
      <c r="G578" s="14">
        <v>-1252804.1200000001</v>
      </c>
      <c r="H578" s="14">
        <f t="shared" si="243"/>
        <v>0</v>
      </c>
      <c r="I578" s="14">
        <v>0</v>
      </c>
      <c r="J578" s="14">
        <v>0</v>
      </c>
      <c r="K578" s="15">
        <f t="shared" si="252"/>
        <v>0</v>
      </c>
    </row>
    <row r="579" spans="2:11" ht="25.5" x14ac:dyDescent="0.2">
      <c r="B579" s="21"/>
      <c r="C579" s="29"/>
      <c r="D579" s="29"/>
      <c r="E579" s="39" t="s">
        <v>589</v>
      </c>
      <c r="F579" s="14">
        <v>843929.66</v>
      </c>
      <c r="G579" s="14">
        <v>-843929.66</v>
      </c>
      <c r="H579" s="14">
        <f t="shared" si="243"/>
        <v>0</v>
      </c>
      <c r="I579" s="14">
        <v>0</v>
      </c>
      <c r="J579" s="14">
        <v>0</v>
      </c>
      <c r="K579" s="15">
        <f t="shared" si="252"/>
        <v>0</v>
      </c>
    </row>
    <row r="580" spans="2:11" x14ac:dyDescent="0.2">
      <c r="B580" s="21"/>
      <c r="C580" s="29"/>
      <c r="D580" s="29"/>
      <c r="E580" s="39" t="s">
        <v>590</v>
      </c>
      <c r="F580" s="14">
        <v>980764.5</v>
      </c>
      <c r="G580" s="14">
        <v>-980764.5</v>
      </c>
      <c r="H580" s="14">
        <f t="shared" si="243"/>
        <v>0</v>
      </c>
      <c r="I580" s="14">
        <v>0</v>
      </c>
      <c r="J580" s="14">
        <v>0</v>
      </c>
      <c r="K580" s="15">
        <f t="shared" si="252"/>
        <v>0</v>
      </c>
    </row>
    <row r="581" spans="2:11" ht="25.5" x14ac:dyDescent="0.2">
      <c r="B581" s="21"/>
      <c r="C581" s="29"/>
      <c r="D581" s="29"/>
      <c r="E581" s="39" t="s">
        <v>591</v>
      </c>
      <c r="F581" s="14">
        <v>962404.14</v>
      </c>
      <c r="G581" s="14">
        <v>-962404.14</v>
      </c>
      <c r="H581" s="14">
        <f t="shared" si="243"/>
        <v>0</v>
      </c>
      <c r="I581" s="14">
        <v>0</v>
      </c>
      <c r="J581" s="14">
        <v>0</v>
      </c>
      <c r="K581" s="15">
        <f t="shared" si="252"/>
        <v>0</v>
      </c>
    </row>
    <row r="582" spans="2:11" ht="25.5" x14ac:dyDescent="0.2">
      <c r="B582" s="21"/>
      <c r="C582" s="29"/>
      <c r="D582" s="29"/>
      <c r="E582" s="39" t="s">
        <v>592</v>
      </c>
      <c r="F582" s="14">
        <v>835896.04</v>
      </c>
      <c r="G582" s="14">
        <v>-835896.04</v>
      </c>
      <c r="H582" s="14">
        <f t="shared" si="243"/>
        <v>0</v>
      </c>
      <c r="I582" s="14">
        <v>0</v>
      </c>
      <c r="J582" s="14">
        <v>0</v>
      </c>
      <c r="K582" s="15">
        <f t="shared" si="252"/>
        <v>0</v>
      </c>
    </row>
    <row r="583" spans="2:11" ht="25.5" x14ac:dyDescent="0.2">
      <c r="B583" s="21"/>
      <c r="C583" s="29"/>
      <c r="D583" s="29"/>
      <c r="E583" s="39" t="s">
        <v>593</v>
      </c>
      <c r="F583" s="14">
        <v>892908.1</v>
      </c>
      <c r="G583" s="14">
        <v>-892908.1</v>
      </c>
      <c r="H583" s="14">
        <f t="shared" si="243"/>
        <v>0</v>
      </c>
      <c r="I583" s="14">
        <v>0</v>
      </c>
      <c r="J583" s="14">
        <v>0</v>
      </c>
      <c r="K583" s="15">
        <f t="shared" si="252"/>
        <v>0</v>
      </c>
    </row>
    <row r="584" spans="2:11" x14ac:dyDescent="0.2">
      <c r="B584" s="21"/>
      <c r="C584" s="29"/>
      <c r="D584" s="29"/>
      <c r="E584" s="39" t="s">
        <v>594</v>
      </c>
      <c r="F584" s="14">
        <v>717399.92</v>
      </c>
      <c r="G584" s="14">
        <v>-717399.92</v>
      </c>
      <c r="H584" s="14">
        <f t="shared" si="243"/>
        <v>0</v>
      </c>
      <c r="I584" s="14">
        <v>0</v>
      </c>
      <c r="J584" s="14">
        <v>0</v>
      </c>
      <c r="K584" s="15">
        <f t="shared" si="252"/>
        <v>0</v>
      </c>
    </row>
    <row r="585" spans="2:11" ht="25.5" x14ac:dyDescent="0.2">
      <c r="B585" s="21"/>
      <c r="C585" s="29"/>
      <c r="D585" s="29"/>
      <c r="E585" s="39" t="s">
        <v>595</v>
      </c>
      <c r="F585" s="14">
        <v>978255.7</v>
      </c>
      <c r="G585" s="14">
        <v>-978255.7</v>
      </c>
      <c r="H585" s="14">
        <f t="shared" si="243"/>
        <v>0</v>
      </c>
      <c r="I585" s="14">
        <v>0</v>
      </c>
      <c r="J585" s="14">
        <v>0</v>
      </c>
      <c r="K585" s="15">
        <f t="shared" si="252"/>
        <v>0</v>
      </c>
    </row>
    <row r="586" spans="2:11" x14ac:dyDescent="0.2">
      <c r="B586" s="21"/>
      <c r="C586" s="29"/>
      <c r="D586" s="29"/>
      <c r="E586" s="39" t="s">
        <v>596</v>
      </c>
      <c r="F586" s="14">
        <v>798564.19</v>
      </c>
      <c r="G586" s="14">
        <v>-798564.19</v>
      </c>
      <c r="H586" s="14">
        <f t="shared" si="243"/>
        <v>0</v>
      </c>
      <c r="I586" s="14">
        <v>0</v>
      </c>
      <c r="J586" s="14">
        <v>0</v>
      </c>
      <c r="K586" s="15">
        <f t="shared" si="252"/>
        <v>0</v>
      </c>
    </row>
    <row r="587" spans="2:11" x14ac:dyDescent="0.2">
      <c r="B587" s="21"/>
      <c r="C587" s="29"/>
      <c r="D587" s="29"/>
      <c r="E587" s="39" t="s">
        <v>597</v>
      </c>
      <c r="F587" s="14">
        <v>1300000</v>
      </c>
      <c r="G587" s="14">
        <v>-1300000</v>
      </c>
      <c r="H587" s="14">
        <f t="shared" si="243"/>
        <v>0</v>
      </c>
      <c r="I587" s="14">
        <v>0</v>
      </c>
      <c r="J587" s="14">
        <v>0</v>
      </c>
      <c r="K587" s="15">
        <f t="shared" si="252"/>
        <v>0</v>
      </c>
    </row>
    <row r="588" spans="2:11" x14ac:dyDescent="0.2">
      <c r="B588" s="21"/>
      <c r="C588" s="29"/>
      <c r="D588" s="29"/>
      <c r="E588" s="39" t="s">
        <v>598</v>
      </c>
      <c r="F588" s="14">
        <v>620000</v>
      </c>
      <c r="G588" s="14">
        <v>-620000</v>
      </c>
      <c r="H588" s="14">
        <f t="shared" si="243"/>
        <v>0</v>
      </c>
      <c r="I588" s="14">
        <v>0</v>
      </c>
      <c r="J588" s="14">
        <v>0</v>
      </c>
      <c r="K588" s="15">
        <f t="shared" si="252"/>
        <v>0</v>
      </c>
    </row>
    <row r="589" spans="2:11" x14ac:dyDescent="0.2">
      <c r="B589" s="21"/>
      <c r="C589" s="29"/>
      <c r="D589" s="29"/>
      <c r="E589" s="39" t="s">
        <v>599</v>
      </c>
      <c r="F589" s="14">
        <v>1700000</v>
      </c>
      <c r="G589" s="14">
        <v>-1700000</v>
      </c>
      <c r="H589" s="14">
        <f t="shared" si="243"/>
        <v>0</v>
      </c>
      <c r="I589" s="14">
        <v>0</v>
      </c>
      <c r="J589" s="14">
        <v>0</v>
      </c>
      <c r="K589" s="15">
        <f t="shared" si="252"/>
        <v>0</v>
      </c>
    </row>
    <row r="590" spans="2:11" x14ac:dyDescent="0.2">
      <c r="B590" s="21"/>
      <c r="C590" s="29"/>
      <c r="D590" s="29"/>
      <c r="E590" s="39" t="s">
        <v>600</v>
      </c>
      <c r="F590" s="14">
        <v>1250000</v>
      </c>
      <c r="G590" s="14">
        <v>-1250000</v>
      </c>
      <c r="H590" s="14">
        <f t="shared" si="243"/>
        <v>0</v>
      </c>
      <c r="I590" s="14">
        <v>0</v>
      </c>
      <c r="J590" s="14">
        <v>0</v>
      </c>
      <c r="K590" s="15">
        <f t="shared" si="252"/>
        <v>0</v>
      </c>
    </row>
    <row r="591" spans="2:11" x14ac:dyDescent="0.2">
      <c r="B591" s="21"/>
      <c r="C591" s="29"/>
      <c r="D591" s="29"/>
      <c r="E591" s="39" t="s">
        <v>601</v>
      </c>
      <c r="F591" s="14">
        <v>1300000</v>
      </c>
      <c r="G591" s="14">
        <v>-1300000</v>
      </c>
      <c r="H591" s="14">
        <f t="shared" si="243"/>
        <v>0</v>
      </c>
      <c r="I591" s="14">
        <v>0</v>
      </c>
      <c r="J591" s="14">
        <v>0</v>
      </c>
      <c r="K591" s="15">
        <f t="shared" si="252"/>
        <v>0</v>
      </c>
    </row>
    <row r="592" spans="2:11" ht="25.5" x14ac:dyDescent="0.2">
      <c r="B592" s="21"/>
      <c r="C592" s="29"/>
      <c r="D592" s="29"/>
      <c r="E592" s="39" t="s">
        <v>602</v>
      </c>
      <c r="F592" s="14">
        <v>1000000</v>
      </c>
      <c r="G592" s="14">
        <v>-1000000</v>
      </c>
      <c r="H592" s="14">
        <f t="shared" si="243"/>
        <v>0</v>
      </c>
      <c r="I592" s="14">
        <v>0</v>
      </c>
      <c r="J592" s="14">
        <v>0</v>
      </c>
      <c r="K592" s="15">
        <f t="shared" si="252"/>
        <v>0</v>
      </c>
    </row>
    <row r="593" spans="2:11" ht="25.5" x14ac:dyDescent="0.2">
      <c r="B593" s="21"/>
      <c r="C593" s="29"/>
      <c r="D593" s="29"/>
      <c r="E593" s="39" t="s">
        <v>603</v>
      </c>
      <c r="F593" s="14">
        <v>1350000</v>
      </c>
      <c r="G593" s="14">
        <v>-1350000</v>
      </c>
      <c r="H593" s="14">
        <f t="shared" si="243"/>
        <v>0</v>
      </c>
      <c r="I593" s="14">
        <v>0</v>
      </c>
      <c r="J593" s="14">
        <v>0</v>
      </c>
      <c r="K593" s="15">
        <f t="shared" si="252"/>
        <v>0</v>
      </c>
    </row>
    <row r="594" spans="2:11" x14ac:dyDescent="0.2">
      <c r="B594" s="21"/>
      <c r="C594" s="29"/>
      <c r="D594" s="29"/>
      <c r="E594" s="39" t="s">
        <v>604</v>
      </c>
      <c r="F594" s="14">
        <v>1150000</v>
      </c>
      <c r="G594" s="14">
        <v>-1150000</v>
      </c>
      <c r="H594" s="14">
        <f t="shared" si="243"/>
        <v>0</v>
      </c>
      <c r="I594" s="14">
        <v>0</v>
      </c>
      <c r="J594" s="14">
        <v>0</v>
      </c>
      <c r="K594" s="15">
        <f t="shared" si="252"/>
        <v>0</v>
      </c>
    </row>
    <row r="595" spans="2:11" ht="25.5" x14ac:dyDescent="0.2">
      <c r="B595" s="21"/>
      <c r="C595" s="29"/>
      <c r="D595" s="29"/>
      <c r="E595" s="39" t="s">
        <v>605</v>
      </c>
      <c r="F595" s="14">
        <v>1600000</v>
      </c>
      <c r="G595" s="14">
        <v>-1600000</v>
      </c>
      <c r="H595" s="14">
        <f t="shared" ref="H595:H614" si="253">F595+G595</f>
        <v>0</v>
      </c>
      <c r="I595" s="14">
        <v>0</v>
      </c>
      <c r="J595" s="14">
        <v>0</v>
      </c>
      <c r="K595" s="15">
        <f t="shared" ref="K595:K614" si="254">H595-I595</f>
        <v>0</v>
      </c>
    </row>
    <row r="596" spans="2:11" ht="25.5" x14ac:dyDescent="0.2">
      <c r="B596" s="21"/>
      <c r="C596" s="29"/>
      <c r="D596" s="29"/>
      <c r="E596" s="39" t="s">
        <v>606</v>
      </c>
      <c r="F596" s="14">
        <v>1250000</v>
      </c>
      <c r="G596" s="14">
        <v>-1250000</v>
      </c>
      <c r="H596" s="14">
        <f t="shared" si="253"/>
        <v>0</v>
      </c>
      <c r="I596" s="14">
        <v>0</v>
      </c>
      <c r="J596" s="14">
        <v>0</v>
      </c>
      <c r="K596" s="15">
        <f t="shared" si="254"/>
        <v>0</v>
      </c>
    </row>
    <row r="597" spans="2:11" ht="25.5" x14ac:dyDescent="0.2">
      <c r="B597" s="21"/>
      <c r="C597" s="29"/>
      <c r="D597" s="29"/>
      <c r="E597" s="39" t="s">
        <v>607</v>
      </c>
      <c r="F597" s="14">
        <v>1550000</v>
      </c>
      <c r="G597" s="14">
        <v>-1550000</v>
      </c>
      <c r="H597" s="14">
        <f t="shared" si="253"/>
        <v>0</v>
      </c>
      <c r="I597" s="14">
        <v>0</v>
      </c>
      <c r="J597" s="14">
        <v>0</v>
      </c>
      <c r="K597" s="15">
        <f t="shared" si="254"/>
        <v>0</v>
      </c>
    </row>
    <row r="598" spans="2:11" ht="25.5" x14ac:dyDescent="0.2">
      <c r="B598" s="21"/>
      <c r="C598" s="29"/>
      <c r="D598" s="29"/>
      <c r="E598" s="39" t="s">
        <v>608</v>
      </c>
      <c r="F598" s="14">
        <v>1700000</v>
      </c>
      <c r="G598" s="14">
        <v>-1700000</v>
      </c>
      <c r="H598" s="14">
        <f t="shared" si="253"/>
        <v>0</v>
      </c>
      <c r="I598" s="14">
        <v>0</v>
      </c>
      <c r="J598" s="14">
        <v>0</v>
      </c>
      <c r="K598" s="15">
        <f t="shared" si="254"/>
        <v>0</v>
      </c>
    </row>
    <row r="599" spans="2:11" ht="25.5" x14ac:dyDescent="0.2">
      <c r="B599" s="21"/>
      <c r="C599" s="29"/>
      <c r="D599" s="29"/>
      <c r="E599" s="39" t="s">
        <v>609</v>
      </c>
      <c r="F599" s="14">
        <v>1900000</v>
      </c>
      <c r="G599" s="14">
        <v>-1900000</v>
      </c>
      <c r="H599" s="14">
        <f t="shared" si="253"/>
        <v>0</v>
      </c>
      <c r="I599" s="14">
        <v>0</v>
      </c>
      <c r="J599" s="14">
        <v>0</v>
      </c>
      <c r="K599" s="15">
        <f t="shared" si="254"/>
        <v>0</v>
      </c>
    </row>
    <row r="600" spans="2:11" x14ac:dyDescent="0.2">
      <c r="B600" s="21"/>
      <c r="C600" s="29"/>
      <c r="D600" s="29"/>
      <c r="E600" s="39" t="s">
        <v>610</v>
      </c>
      <c r="F600" s="14">
        <v>2200000</v>
      </c>
      <c r="G600" s="14">
        <v>-2200000</v>
      </c>
      <c r="H600" s="14">
        <f t="shared" si="253"/>
        <v>0</v>
      </c>
      <c r="I600" s="14">
        <v>0</v>
      </c>
      <c r="J600" s="14">
        <v>0</v>
      </c>
      <c r="K600" s="15">
        <f t="shared" si="254"/>
        <v>0</v>
      </c>
    </row>
    <row r="601" spans="2:11" x14ac:dyDescent="0.2">
      <c r="B601" s="21"/>
      <c r="C601" s="29"/>
      <c r="D601" s="29"/>
      <c r="E601" s="39" t="s">
        <v>611</v>
      </c>
      <c r="F601" s="14">
        <v>1550000</v>
      </c>
      <c r="G601" s="14">
        <v>-1550000</v>
      </c>
      <c r="H601" s="14">
        <f t="shared" si="253"/>
        <v>0</v>
      </c>
      <c r="I601" s="14">
        <v>0</v>
      </c>
      <c r="J601" s="14">
        <v>0</v>
      </c>
      <c r="K601" s="15">
        <f t="shared" si="254"/>
        <v>0</v>
      </c>
    </row>
    <row r="602" spans="2:11" ht="25.5" x14ac:dyDescent="0.2">
      <c r="B602" s="21"/>
      <c r="C602" s="29"/>
      <c r="D602" s="29"/>
      <c r="E602" s="39" t="s">
        <v>612</v>
      </c>
      <c r="F602" s="14">
        <v>1900000</v>
      </c>
      <c r="G602" s="14">
        <v>-1900000</v>
      </c>
      <c r="H602" s="14">
        <f t="shared" si="253"/>
        <v>0</v>
      </c>
      <c r="I602" s="14">
        <v>0</v>
      </c>
      <c r="J602" s="14">
        <v>0</v>
      </c>
      <c r="K602" s="15">
        <f t="shared" si="254"/>
        <v>0</v>
      </c>
    </row>
    <row r="603" spans="2:11" ht="38.25" x14ac:dyDescent="0.2">
      <c r="B603" s="21"/>
      <c r="C603" s="29"/>
      <c r="D603" s="29"/>
      <c r="E603" s="39" t="s">
        <v>613</v>
      </c>
      <c r="F603" s="14">
        <v>1850000</v>
      </c>
      <c r="G603" s="14">
        <v>-1850000</v>
      </c>
      <c r="H603" s="14">
        <f t="shared" si="253"/>
        <v>0</v>
      </c>
      <c r="I603" s="14">
        <v>0</v>
      </c>
      <c r="J603" s="14">
        <v>0</v>
      </c>
      <c r="K603" s="15">
        <f t="shared" si="254"/>
        <v>0</v>
      </c>
    </row>
    <row r="604" spans="2:11" ht="25.5" x14ac:dyDescent="0.2">
      <c r="B604" s="21"/>
      <c r="C604" s="29"/>
      <c r="D604" s="29"/>
      <c r="E604" s="39" t="s">
        <v>614</v>
      </c>
      <c r="F604" s="14">
        <v>1750000</v>
      </c>
      <c r="G604" s="14">
        <v>-1750000</v>
      </c>
      <c r="H604" s="14">
        <f t="shared" si="253"/>
        <v>0</v>
      </c>
      <c r="I604" s="14">
        <v>0</v>
      </c>
      <c r="J604" s="14">
        <v>0</v>
      </c>
      <c r="K604" s="15">
        <f t="shared" si="254"/>
        <v>0</v>
      </c>
    </row>
    <row r="605" spans="2:11" ht="25.5" x14ac:dyDescent="0.2">
      <c r="B605" s="21"/>
      <c r="C605" s="29"/>
      <c r="D605" s="29"/>
      <c r="E605" s="39" t="s">
        <v>615</v>
      </c>
      <c r="F605" s="14">
        <v>1650000</v>
      </c>
      <c r="G605" s="14">
        <v>-1650000</v>
      </c>
      <c r="H605" s="14">
        <f t="shared" si="253"/>
        <v>0</v>
      </c>
      <c r="I605" s="14">
        <v>0</v>
      </c>
      <c r="J605" s="14">
        <v>0</v>
      </c>
      <c r="K605" s="15">
        <f t="shared" si="254"/>
        <v>0</v>
      </c>
    </row>
    <row r="606" spans="2:11" ht="25.5" x14ac:dyDescent="0.2">
      <c r="B606" s="21"/>
      <c r="C606" s="29"/>
      <c r="D606" s="29"/>
      <c r="E606" s="39" t="s">
        <v>616</v>
      </c>
      <c r="F606" s="14">
        <v>1800000</v>
      </c>
      <c r="G606" s="14">
        <v>-1800000</v>
      </c>
      <c r="H606" s="14">
        <f t="shared" si="253"/>
        <v>0</v>
      </c>
      <c r="I606" s="14">
        <v>0</v>
      </c>
      <c r="J606" s="14">
        <v>0</v>
      </c>
      <c r="K606" s="15">
        <f t="shared" si="254"/>
        <v>0</v>
      </c>
    </row>
    <row r="607" spans="2:11" ht="25.5" x14ac:dyDescent="0.2">
      <c r="B607" s="21"/>
      <c r="C607" s="29"/>
      <c r="D607" s="29"/>
      <c r="E607" s="39" t="s">
        <v>617</v>
      </c>
      <c r="F607" s="14">
        <v>1750000</v>
      </c>
      <c r="G607" s="14">
        <v>-1750000</v>
      </c>
      <c r="H607" s="14">
        <f t="shared" si="253"/>
        <v>0</v>
      </c>
      <c r="I607" s="14">
        <v>0</v>
      </c>
      <c r="J607" s="14">
        <v>0</v>
      </c>
      <c r="K607" s="15">
        <f t="shared" si="254"/>
        <v>0</v>
      </c>
    </row>
    <row r="608" spans="2:11" ht="25.5" x14ac:dyDescent="0.2">
      <c r="B608" s="21"/>
      <c r="C608" s="29"/>
      <c r="D608" s="29"/>
      <c r="E608" s="39" t="s">
        <v>618</v>
      </c>
      <c r="F608" s="14">
        <v>1900000</v>
      </c>
      <c r="G608" s="14">
        <v>-1900000</v>
      </c>
      <c r="H608" s="14">
        <f t="shared" si="253"/>
        <v>0</v>
      </c>
      <c r="I608" s="14">
        <v>0</v>
      </c>
      <c r="J608" s="14">
        <v>0</v>
      </c>
      <c r="K608" s="15">
        <f t="shared" si="254"/>
        <v>0</v>
      </c>
    </row>
    <row r="609" spans="2:11" ht="25.5" x14ac:dyDescent="0.2">
      <c r="B609" s="21"/>
      <c r="C609" s="29"/>
      <c r="D609" s="29"/>
      <c r="E609" s="39" t="s">
        <v>619</v>
      </c>
      <c r="F609" s="14">
        <v>1500000</v>
      </c>
      <c r="G609" s="14">
        <v>-1500000</v>
      </c>
      <c r="H609" s="14">
        <f t="shared" si="253"/>
        <v>0</v>
      </c>
      <c r="I609" s="14">
        <v>0</v>
      </c>
      <c r="J609" s="14">
        <v>0</v>
      </c>
      <c r="K609" s="15">
        <f t="shared" si="254"/>
        <v>0</v>
      </c>
    </row>
    <row r="610" spans="2:11" ht="25.5" x14ac:dyDescent="0.2">
      <c r="B610" s="21"/>
      <c r="C610" s="29"/>
      <c r="D610" s="29"/>
      <c r="E610" s="39" t="s">
        <v>620</v>
      </c>
      <c r="F610" s="14">
        <v>1750000</v>
      </c>
      <c r="G610" s="14">
        <v>-1750000</v>
      </c>
      <c r="H610" s="14">
        <f t="shared" si="253"/>
        <v>0</v>
      </c>
      <c r="I610" s="14">
        <v>0</v>
      </c>
      <c r="J610" s="14">
        <v>0</v>
      </c>
      <c r="K610" s="15">
        <f t="shared" si="254"/>
        <v>0</v>
      </c>
    </row>
    <row r="611" spans="2:11" ht="25.5" x14ac:dyDescent="0.2">
      <c r="B611" s="21"/>
      <c r="C611" s="29"/>
      <c r="D611" s="29"/>
      <c r="E611" s="39" t="s">
        <v>621</v>
      </c>
      <c r="F611" s="14">
        <v>2000000</v>
      </c>
      <c r="G611" s="14">
        <v>-2000000</v>
      </c>
      <c r="H611" s="14">
        <f t="shared" si="253"/>
        <v>0</v>
      </c>
      <c r="I611" s="14">
        <v>0</v>
      </c>
      <c r="J611" s="14">
        <v>0</v>
      </c>
      <c r="K611" s="15">
        <f t="shared" si="254"/>
        <v>0</v>
      </c>
    </row>
    <row r="612" spans="2:11" ht="25.5" x14ac:dyDescent="0.2">
      <c r="B612" s="21"/>
      <c r="C612" s="29"/>
      <c r="D612" s="29"/>
      <c r="E612" s="39" t="s">
        <v>622</v>
      </c>
      <c r="F612" s="14">
        <v>2300000</v>
      </c>
      <c r="G612" s="14">
        <v>-2300000</v>
      </c>
      <c r="H612" s="14">
        <f t="shared" si="253"/>
        <v>0</v>
      </c>
      <c r="I612" s="14">
        <v>0</v>
      </c>
      <c r="J612" s="14">
        <v>0</v>
      </c>
      <c r="K612" s="15">
        <f t="shared" si="254"/>
        <v>0</v>
      </c>
    </row>
    <row r="613" spans="2:11" ht="25.5" x14ac:dyDescent="0.2">
      <c r="B613" s="21"/>
      <c r="C613" s="29"/>
      <c r="D613" s="29"/>
      <c r="E613" s="39" t="s">
        <v>623</v>
      </c>
      <c r="F613" s="14">
        <v>2600000</v>
      </c>
      <c r="G613" s="14">
        <v>-2600000</v>
      </c>
      <c r="H613" s="14">
        <f t="shared" si="253"/>
        <v>0</v>
      </c>
      <c r="I613" s="14">
        <v>0</v>
      </c>
      <c r="J613" s="14">
        <v>0</v>
      </c>
      <c r="K613" s="15">
        <f t="shared" si="254"/>
        <v>0</v>
      </c>
    </row>
    <row r="614" spans="2:11" ht="25.5" x14ac:dyDescent="0.2">
      <c r="B614" s="21"/>
      <c r="C614" s="29"/>
      <c r="D614" s="29"/>
      <c r="E614" s="39" t="s">
        <v>624</v>
      </c>
      <c r="F614" s="14">
        <v>2500000</v>
      </c>
      <c r="G614" s="14">
        <v>-2500000</v>
      </c>
      <c r="H614" s="14">
        <f t="shared" si="253"/>
        <v>0</v>
      </c>
      <c r="I614" s="14">
        <v>0</v>
      </c>
      <c r="J614" s="14">
        <v>0</v>
      </c>
      <c r="K614" s="15">
        <f t="shared" si="254"/>
        <v>0</v>
      </c>
    </row>
    <row r="615" spans="2:11" ht="25.5" x14ac:dyDescent="0.2">
      <c r="B615" s="21"/>
      <c r="C615" s="29"/>
      <c r="D615" s="29"/>
      <c r="E615" s="39" t="s">
        <v>625</v>
      </c>
      <c r="F615" s="14">
        <v>1450000</v>
      </c>
      <c r="G615" s="14">
        <v>-1450000</v>
      </c>
      <c r="H615" s="14">
        <f t="shared" si="243"/>
        <v>0</v>
      </c>
      <c r="I615" s="14">
        <v>0</v>
      </c>
      <c r="J615" s="14">
        <v>0</v>
      </c>
      <c r="K615" s="15">
        <f t="shared" si="252"/>
        <v>0</v>
      </c>
    </row>
    <row r="616" spans="2:11" ht="25.5" x14ac:dyDescent="0.2">
      <c r="B616" s="21"/>
      <c r="C616" s="29"/>
      <c r="D616" s="29"/>
      <c r="E616" s="39" t="s">
        <v>626</v>
      </c>
      <c r="F616" s="14">
        <v>2700000</v>
      </c>
      <c r="G616" s="14">
        <v>-2700000</v>
      </c>
      <c r="H616" s="14">
        <f t="shared" si="243"/>
        <v>0</v>
      </c>
      <c r="I616" s="14">
        <v>0</v>
      </c>
      <c r="J616" s="14">
        <v>0</v>
      </c>
      <c r="K616" s="15">
        <f t="shared" si="252"/>
        <v>0</v>
      </c>
    </row>
    <row r="617" spans="2:11" ht="25.5" x14ac:dyDescent="0.2">
      <c r="B617" s="21"/>
      <c r="C617" s="29"/>
      <c r="D617" s="29"/>
      <c r="E617" s="39" t="s">
        <v>627</v>
      </c>
      <c r="F617" s="14">
        <v>1800000</v>
      </c>
      <c r="G617" s="14">
        <v>-1800000</v>
      </c>
      <c r="H617" s="14">
        <f t="shared" si="243"/>
        <v>0</v>
      </c>
      <c r="I617" s="14">
        <v>0</v>
      </c>
      <c r="J617" s="14">
        <v>0</v>
      </c>
      <c r="K617" s="15">
        <f t="shared" si="252"/>
        <v>0</v>
      </c>
    </row>
    <row r="618" spans="2:11" ht="25.5" x14ac:dyDescent="0.2">
      <c r="B618" s="21"/>
      <c r="C618" s="29"/>
      <c r="D618" s="29"/>
      <c r="E618" s="39" t="s">
        <v>769</v>
      </c>
      <c r="F618" s="14">
        <v>2700000</v>
      </c>
      <c r="G618" s="14">
        <v>-800000.01</v>
      </c>
      <c r="H618" s="14">
        <f t="shared" ref="H618:H648" si="255">F618+G618</f>
        <v>1899999.99</v>
      </c>
      <c r="I618" s="14">
        <v>1899999.99</v>
      </c>
      <c r="J618" s="14">
        <v>1899999.99</v>
      </c>
      <c r="K618" s="15">
        <f t="shared" ref="K618:K648" si="256">H618-I618</f>
        <v>0</v>
      </c>
    </row>
    <row r="619" spans="2:11" ht="25.5" x14ac:dyDescent="0.2">
      <c r="B619" s="21"/>
      <c r="C619" s="29"/>
      <c r="D619" s="29"/>
      <c r="E619" s="39" t="s">
        <v>628</v>
      </c>
      <c r="F619" s="14">
        <v>1730000</v>
      </c>
      <c r="G619" s="14">
        <v>-1730000</v>
      </c>
      <c r="H619" s="14">
        <f t="shared" si="255"/>
        <v>0</v>
      </c>
      <c r="I619" s="14">
        <v>0</v>
      </c>
      <c r="J619" s="14">
        <v>0</v>
      </c>
      <c r="K619" s="15">
        <f t="shared" si="256"/>
        <v>0</v>
      </c>
    </row>
    <row r="620" spans="2:11" ht="38.25" x14ac:dyDescent="0.2">
      <c r="B620" s="21"/>
      <c r="C620" s="29"/>
      <c r="D620" s="29"/>
      <c r="E620" s="39" t="s">
        <v>770</v>
      </c>
      <c r="F620" s="14">
        <v>1800000</v>
      </c>
      <c r="G620" s="14">
        <v>-800001.7</v>
      </c>
      <c r="H620" s="14">
        <f t="shared" si="255"/>
        <v>999998.3</v>
      </c>
      <c r="I620" s="14">
        <v>999998.3</v>
      </c>
      <c r="J620" s="14">
        <v>999998.3</v>
      </c>
      <c r="K620" s="15">
        <f t="shared" si="256"/>
        <v>0</v>
      </c>
    </row>
    <row r="621" spans="2:11" ht="25.5" x14ac:dyDescent="0.2">
      <c r="B621" s="21"/>
      <c r="C621" s="29"/>
      <c r="D621" s="29"/>
      <c r="E621" s="39" t="s">
        <v>629</v>
      </c>
      <c r="F621" s="14">
        <v>1000000</v>
      </c>
      <c r="G621" s="14">
        <v>-1000000</v>
      </c>
      <c r="H621" s="14">
        <f t="shared" si="255"/>
        <v>0</v>
      </c>
      <c r="I621" s="14">
        <v>0</v>
      </c>
      <c r="J621" s="14">
        <v>0</v>
      </c>
      <c r="K621" s="15">
        <f t="shared" si="256"/>
        <v>0</v>
      </c>
    </row>
    <row r="622" spans="2:11" ht="25.5" x14ac:dyDescent="0.2">
      <c r="B622" s="21"/>
      <c r="C622" s="29"/>
      <c r="D622" s="29"/>
      <c r="E622" s="39" t="s">
        <v>630</v>
      </c>
      <c r="F622" s="14">
        <v>1900000</v>
      </c>
      <c r="G622" s="14">
        <v>-1900000</v>
      </c>
      <c r="H622" s="14">
        <f t="shared" ref="H622:H631" si="257">F622+G622</f>
        <v>0</v>
      </c>
      <c r="I622" s="14">
        <v>0</v>
      </c>
      <c r="J622" s="14">
        <v>0</v>
      </c>
      <c r="K622" s="15">
        <f t="shared" ref="K622:K631" si="258">H622-I622</f>
        <v>0</v>
      </c>
    </row>
    <row r="623" spans="2:11" ht="25.5" x14ac:dyDescent="0.2">
      <c r="B623" s="21"/>
      <c r="C623" s="29"/>
      <c r="D623" s="29"/>
      <c r="E623" s="39" t="s">
        <v>631</v>
      </c>
      <c r="F623" s="14">
        <v>1800000</v>
      </c>
      <c r="G623" s="14">
        <v>-1800000</v>
      </c>
      <c r="H623" s="14">
        <f t="shared" si="257"/>
        <v>0</v>
      </c>
      <c r="I623" s="14">
        <v>0</v>
      </c>
      <c r="J623" s="14">
        <v>0</v>
      </c>
      <c r="K623" s="15">
        <f t="shared" si="258"/>
        <v>0</v>
      </c>
    </row>
    <row r="624" spans="2:11" ht="25.5" x14ac:dyDescent="0.2">
      <c r="B624" s="21"/>
      <c r="C624" s="29"/>
      <c r="D624" s="29"/>
      <c r="E624" s="39" t="s">
        <v>632</v>
      </c>
      <c r="F624" s="14">
        <v>1500000</v>
      </c>
      <c r="G624" s="14">
        <v>-1500000</v>
      </c>
      <c r="H624" s="14">
        <f t="shared" si="257"/>
        <v>0</v>
      </c>
      <c r="I624" s="14">
        <v>0</v>
      </c>
      <c r="J624" s="14">
        <v>0</v>
      </c>
      <c r="K624" s="15">
        <f t="shared" si="258"/>
        <v>0</v>
      </c>
    </row>
    <row r="625" spans="2:11" ht="25.5" x14ac:dyDescent="0.2">
      <c r="B625" s="21"/>
      <c r="C625" s="29"/>
      <c r="D625" s="29"/>
      <c r="E625" s="39" t="s">
        <v>633</v>
      </c>
      <c r="F625" s="14">
        <v>2450000</v>
      </c>
      <c r="G625" s="14">
        <v>-2450000</v>
      </c>
      <c r="H625" s="14">
        <f t="shared" si="257"/>
        <v>0</v>
      </c>
      <c r="I625" s="14">
        <v>0</v>
      </c>
      <c r="J625" s="14">
        <v>0</v>
      </c>
      <c r="K625" s="15">
        <f t="shared" si="258"/>
        <v>0</v>
      </c>
    </row>
    <row r="626" spans="2:11" ht="25.5" x14ac:dyDescent="0.2">
      <c r="B626" s="21"/>
      <c r="C626" s="29"/>
      <c r="D626" s="29"/>
      <c r="E626" s="39" t="s">
        <v>634</v>
      </c>
      <c r="F626" s="14">
        <v>2700000</v>
      </c>
      <c r="G626" s="14">
        <v>-2700000</v>
      </c>
      <c r="H626" s="14">
        <f t="shared" si="257"/>
        <v>0</v>
      </c>
      <c r="I626" s="14">
        <v>0</v>
      </c>
      <c r="J626" s="14">
        <v>0</v>
      </c>
      <c r="K626" s="15">
        <f t="shared" si="258"/>
        <v>0</v>
      </c>
    </row>
    <row r="627" spans="2:11" ht="25.5" x14ac:dyDescent="0.2">
      <c r="B627" s="21"/>
      <c r="C627" s="29"/>
      <c r="D627" s="29"/>
      <c r="E627" s="39" t="s">
        <v>635</v>
      </c>
      <c r="F627" s="14">
        <v>1550000</v>
      </c>
      <c r="G627" s="14">
        <v>-1550000</v>
      </c>
      <c r="H627" s="14">
        <f t="shared" si="257"/>
        <v>0</v>
      </c>
      <c r="I627" s="14">
        <v>0</v>
      </c>
      <c r="J627" s="14">
        <v>0</v>
      </c>
      <c r="K627" s="15">
        <f t="shared" si="258"/>
        <v>0</v>
      </c>
    </row>
    <row r="628" spans="2:11" ht="25.5" x14ac:dyDescent="0.2">
      <c r="B628" s="21"/>
      <c r="C628" s="29"/>
      <c r="D628" s="29"/>
      <c r="E628" s="39" t="s">
        <v>636</v>
      </c>
      <c r="F628" s="14">
        <v>1900000</v>
      </c>
      <c r="G628" s="14">
        <v>-1900000</v>
      </c>
      <c r="H628" s="14">
        <f t="shared" si="257"/>
        <v>0</v>
      </c>
      <c r="I628" s="14">
        <v>0</v>
      </c>
      <c r="J628" s="14">
        <v>0</v>
      </c>
      <c r="K628" s="15">
        <f t="shared" si="258"/>
        <v>0</v>
      </c>
    </row>
    <row r="629" spans="2:11" ht="25.5" x14ac:dyDescent="0.2">
      <c r="B629" s="21"/>
      <c r="C629" s="29"/>
      <c r="D629" s="29"/>
      <c r="E629" s="39" t="s">
        <v>637</v>
      </c>
      <c r="F629" s="14">
        <v>1800000</v>
      </c>
      <c r="G629" s="14">
        <v>-1800000</v>
      </c>
      <c r="H629" s="14">
        <f t="shared" si="257"/>
        <v>0</v>
      </c>
      <c r="I629" s="14">
        <v>0</v>
      </c>
      <c r="J629" s="14">
        <v>0</v>
      </c>
      <c r="K629" s="15">
        <f t="shared" si="258"/>
        <v>0</v>
      </c>
    </row>
    <row r="630" spans="2:11" ht="25.5" x14ac:dyDescent="0.2">
      <c r="B630" s="21"/>
      <c r="C630" s="29"/>
      <c r="D630" s="29"/>
      <c r="E630" s="39" t="s">
        <v>638</v>
      </c>
      <c r="F630" s="14">
        <v>1900000</v>
      </c>
      <c r="G630" s="14">
        <v>-1900000</v>
      </c>
      <c r="H630" s="14">
        <f t="shared" si="257"/>
        <v>0</v>
      </c>
      <c r="I630" s="14">
        <v>0</v>
      </c>
      <c r="J630" s="14">
        <v>0</v>
      </c>
      <c r="K630" s="15">
        <f t="shared" si="258"/>
        <v>0</v>
      </c>
    </row>
    <row r="631" spans="2:11" ht="25.5" x14ac:dyDescent="0.2">
      <c r="B631" s="21"/>
      <c r="C631" s="29"/>
      <c r="D631" s="29"/>
      <c r="E631" s="39" t="s">
        <v>639</v>
      </c>
      <c r="F631" s="14">
        <v>1730000</v>
      </c>
      <c r="G631" s="14">
        <v>-1730000</v>
      </c>
      <c r="H631" s="14">
        <f t="shared" si="257"/>
        <v>0</v>
      </c>
      <c r="I631" s="14">
        <v>0</v>
      </c>
      <c r="J631" s="14">
        <v>0</v>
      </c>
      <c r="K631" s="15">
        <f t="shared" si="258"/>
        <v>0</v>
      </c>
    </row>
    <row r="632" spans="2:11" ht="25.5" x14ac:dyDescent="0.2">
      <c r="B632" s="21"/>
      <c r="C632" s="29"/>
      <c r="D632" s="29"/>
      <c r="E632" s="39" t="s">
        <v>771</v>
      </c>
      <c r="F632" s="14">
        <v>1800000</v>
      </c>
      <c r="G632" s="14">
        <v>-799999.95</v>
      </c>
      <c r="H632" s="14">
        <f t="shared" si="255"/>
        <v>1000000.05</v>
      </c>
      <c r="I632" s="14">
        <v>1000000.05</v>
      </c>
      <c r="J632" s="14">
        <v>1000000.05</v>
      </c>
      <c r="K632" s="15">
        <f t="shared" si="256"/>
        <v>0</v>
      </c>
    </row>
    <row r="633" spans="2:11" ht="25.5" x14ac:dyDescent="0.2">
      <c r="B633" s="21"/>
      <c r="C633" s="29"/>
      <c r="D633" s="29"/>
      <c r="E633" s="39" t="s">
        <v>772</v>
      </c>
      <c r="F633" s="14">
        <v>1750000</v>
      </c>
      <c r="G633" s="14">
        <v>-1000000</v>
      </c>
      <c r="H633" s="14">
        <f t="shared" si="255"/>
        <v>750000</v>
      </c>
      <c r="I633" s="14">
        <v>750000</v>
      </c>
      <c r="J633" s="14">
        <v>750000</v>
      </c>
      <c r="K633" s="15">
        <f t="shared" si="256"/>
        <v>0</v>
      </c>
    </row>
    <row r="634" spans="2:11" ht="25.5" x14ac:dyDescent="0.2">
      <c r="B634" s="21"/>
      <c r="C634" s="29"/>
      <c r="D634" s="29"/>
      <c r="E634" s="39" t="s">
        <v>640</v>
      </c>
      <c r="F634" s="14">
        <v>1850000</v>
      </c>
      <c r="G634" s="14">
        <v>-1100000</v>
      </c>
      <c r="H634" s="14">
        <f t="shared" si="255"/>
        <v>750000</v>
      </c>
      <c r="I634" s="14">
        <v>750000</v>
      </c>
      <c r="J634" s="14">
        <v>750000</v>
      </c>
      <c r="K634" s="15">
        <f t="shared" si="256"/>
        <v>0</v>
      </c>
    </row>
    <row r="635" spans="2:11" ht="25.5" x14ac:dyDescent="0.2">
      <c r="B635" s="21"/>
      <c r="C635" s="29"/>
      <c r="D635" s="29"/>
      <c r="E635" s="39" t="s">
        <v>641</v>
      </c>
      <c r="F635" s="14">
        <v>1600000</v>
      </c>
      <c r="G635" s="14">
        <v>-1600000</v>
      </c>
      <c r="H635" s="14">
        <f t="shared" si="255"/>
        <v>0</v>
      </c>
      <c r="I635" s="14">
        <v>0</v>
      </c>
      <c r="J635" s="14">
        <v>0</v>
      </c>
      <c r="K635" s="15">
        <f t="shared" si="256"/>
        <v>0</v>
      </c>
    </row>
    <row r="636" spans="2:11" ht="25.5" x14ac:dyDescent="0.2">
      <c r="B636" s="21"/>
      <c r="C636" s="29"/>
      <c r="D636" s="29"/>
      <c r="E636" s="39" t="s">
        <v>642</v>
      </c>
      <c r="F636" s="14">
        <v>1700000</v>
      </c>
      <c r="G636" s="14">
        <v>-1700000</v>
      </c>
      <c r="H636" s="14">
        <f t="shared" si="255"/>
        <v>0</v>
      </c>
      <c r="I636" s="14">
        <v>0</v>
      </c>
      <c r="J636" s="14">
        <v>0</v>
      </c>
      <c r="K636" s="15">
        <f t="shared" si="256"/>
        <v>0</v>
      </c>
    </row>
    <row r="637" spans="2:11" ht="25.5" x14ac:dyDescent="0.2">
      <c r="B637" s="21"/>
      <c r="C637" s="29"/>
      <c r="D637" s="29"/>
      <c r="E637" s="39" t="s">
        <v>643</v>
      </c>
      <c r="F637" s="14">
        <v>1860000</v>
      </c>
      <c r="G637" s="14">
        <v>-1860000</v>
      </c>
      <c r="H637" s="14">
        <f t="shared" si="255"/>
        <v>0</v>
      </c>
      <c r="I637" s="14">
        <v>0</v>
      </c>
      <c r="J637" s="14">
        <v>0</v>
      </c>
      <c r="K637" s="15">
        <f t="shared" si="256"/>
        <v>0</v>
      </c>
    </row>
    <row r="638" spans="2:11" ht="25.5" x14ac:dyDescent="0.2">
      <c r="B638" s="21"/>
      <c r="C638" s="29"/>
      <c r="D638" s="29"/>
      <c r="E638" s="39" t="s">
        <v>644</v>
      </c>
      <c r="F638" s="14">
        <v>1850000</v>
      </c>
      <c r="G638" s="14">
        <v>-1850000</v>
      </c>
      <c r="H638" s="14">
        <f t="shared" si="255"/>
        <v>0</v>
      </c>
      <c r="I638" s="14">
        <v>0</v>
      </c>
      <c r="J638" s="14">
        <v>0</v>
      </c>
      <c r="K638" s="15">
        <f t="shared" si="256"/>
        <v>0</v>
      </c>
    </row>
    <row r="639" spans="2:11" ht="25.5" x14ac:dyDescent="0.2">
      <c r="B639" s="21"/>
      <c r="C639" s="29"/>
      <c r="D639" s="29"/>
      <c r="E639" s="39" t="s">
        <v>645</v>
      </c>
      <c r="F639" s="14">
        <v>1700000</v>
      </c>
      <c r="G639" s="14">
        <v>-1700000</v>
      </c>
      <c r="H639" s="14">
        <f t="shared" si="255"/>
        <v>0</v>
      </c>
      <c r="I639" s="14">
        <v>0</v>
      </c>
      <c r="J639" s="14">
        <v>0</v>
      </c>
      <c r="K639" s="15">
        <f t="shared" si="256"/>
        <v>0</v>
      </c>
    </row>
    <row r="640" spans="2:11" ht="25.5" x14ac:dyDescent="0.2">
      <c r="B640" s="21"/>
      <c r="C640" s="29"/>
      <c r="D640" s="29"/>
      <c r="E640" s="39" t="s">
        <v>646</v>
      </c>
      <c r="F640" s="14">
        <v>2300000</v>
      </c>
      <c r="G640" s="14">
        <v>-2300000</v>
      </c>
      <c r="H640" s="14">
        <f t="shared" si="255"/>
        <v>0</v>
      </c>
      <c r="I640" s="14">
        <v>0</v>
      </c>
      <c r="J640" s="14">
        <v>0</v>
      </c>
      <c r="K640" s="15">
        <f t="shared" si="256"/>
        <v>0</v>
      </c>
    </row>
    <row r="641" spans="2:11" ht="38.25" x14ac:dyDescent="0.2">
      <c r="B641" s="21"/>
      <c r="C641" s="29"/>
      <c r="D641" s="29"/>
      <c r="E641" s="39" t="s">
        <v>647</v>
      </c>
      <c r="F641" s="14">
        <v>1950000</v>
      </c>
      <c r="G641" s="14">
        <v>-1950000</v>
      </c>
      <c r="H641" s="14">
        <f t="shared" si="255"/>
        <v>0</v>
      </c>
      <c r="I641" s="14">
        <v>0</v>
      </c>
      <c r="J641" s="14">
        <v>0</v>
      </c>
      <c r="K641" s="15">
        <f t="shared" si="256"/>
        <v>0</v>
      </c>
    </row>
    <row r="642" spans="2:11" ht="25.5" x14ac:dyDescent="0.2">
      <c r="B642" s="21"/>
      <c r="C642" s="29"/>
      <c r="D642" s="29"/>
      <c r="E642" s="39" t="s">
        <v>648</v>
      </c>
      <c r="F642" s="14">
        <v>1750000</v>
      </c>
      <c r="G642" s="14">
        <v>-1750000</v>
      </c>
      <c r="H642" s="14">
        <f t="shared" si="255"/>
        <v>0</v>
      </c>
      <c r="I642" s="14">
        <v>0</v>
      </c>
      <c r="J642" s="14">
        <v>0</v>
      </c>
      <c r="K642" s="15">
        <f t="shared" si="256"/>
        <v>0</v>
      </c>
    </row>
    <row r="643" spans="2:11" ht="38.25" x14ac:dyDescent="0.2">
      <c r="B643" s="21"/>
      <c r="C643" s="29"/>
      <c r="D643" s="29"/>
      <c r="E643" s="39" t="s">
        <v>649</v>
      </c>
      <c r="F643" s="14">
        <v>1800000</v>
      </c>
      <c r="G643" s="14">
        <v>-1800000</v>
      </c>
      <c r="H643" s="14">
        <f t="shared" si="255"/>
        <v>0</v>
      </c>
      <c r="I643" s="14">
        <v>0</v>
      </c>
      <c r="J643" s="14">
        <v>0</v>
      </c>
      <c r="K643" s="15">
        <f t="shared" si="256"/>
        <v>0</v>
      </c>
    </row>
    <row r="644" spans="2:11" ht="25.5" x14ac:dyDescent="0.2">
      <c r="B644" s="21"/>
      <c r="C644" s="29"/>
      <c r="D644" s="29"/>
      <c r="E644" s="39" t="s">
        <v>650</v>
      </c>
      <c r="F644" s="14">
        <v>1250000</v>
      </c>
      <c r="G644" s="14">
        <v>-1250000</v>
      </c>
      <c r="H644" s="14">
        <f t="shared" si="255"/>
        <v>0</v>
      </c>
      <c r="I644" s="14">
        <v>0</v>
      </c>
      <c r="J644" s="14">
        <v>0</v>
      </c>
      <c r="K644" s="15">
        <f t="shared" si="256"/>
        <v>0</v>
      </c>
    </row>
    <row r="645" spans="2:11" ht="25.5" x14ac:dyDescent="0.2">
      <c r="B645" s="21"/>
      <c r="C645" s="29"/>
      <c r="D645" s="29"/>
      <c r="E645" s="39" t="s">
        <v>651</v>
      </c>
      <c r="F645" s="14">
        <v>1900000</v>
      </c>
      <c r="G645" s="14">
        <v>-1900000</v>
      </c>
      <c r="H645" s="14">
        <f t="shared" si="255"/>
        <v>0</v>
      </c>
      <c r="I645" s="14">
        <v>0</v>
      </c>
      <c r="J645" s="14">
        <v>0</v>
      </c>
      <c r="K645" s="15">
        <f t="shared" si="256"/>
        <v>0</v>
      </c>
    </row>
    <row r="646" spans="2:11" ht="25.5" x14ac:dyDescent="0.2">
      <c r="B646" s="21"/>
      <c r="C646" s="29"/>
      <c r="D646" s="29"/>
      <c r="E646" s="39" t="s">
        <v>652</v>
      </c>
      <c r="F646" s="14">
        <v>1950000</v>
      </c>
      <c r="G646" s="14">
        <v>-1950000</v>
      </c>
      <c r="H646" s="14">
        <f t="shared" si="255"/>
        <v>0</v>
      </c>
      <c r="I646" s="14">
        <v>0</v>
      </c>
      <c r="J646" s="14">
        <v>0</v>
      </c>
      <c r="K646" s="15">
        <f t="shared" si="256"/>
        <v>0</v>
      </c>
    </row>
    <row r="647" spans="2:11" ht="25.5" x14ac:dyDescent="0.2">
      <c r="B647" s="21"/>
      <c r="C647" s="29"/>
      <c r="D647" s="29"/>
      <c r="E647" s="39" t="s">
        <v>653</v>
      </c>
      <c r="F647" s="14">
        <v>1800000</v>
      </c>
      <c r="G647" s="14">
        <v>-1800000</v>
      </c>
      <c r="H647" s="14">
        <f t="shared" si="255"/>
        <v>0</v>
      </c>
      <c r="I647" s="14">
        <v>0</v>
      </c>
      <c r="J647" s="14">
        <v>0</v>
      </c>
      <c r="K647" s="15">
        <f t="shared" si="256"/>
        <v>0</v>
      </c>
    </row>
    <row r="648" spans="2:11" ht="38.25" x14ac:dyDescent="0.2">
      <c r="B648" s="21"/>
      <c r="C648" s="29"/>
      <c r="D648" s="29"/>
      <c r="E648" s="39" t="s">
        <v>654</v>
      </c>
      <c r="F648" s="14">
        <v>1900000</v>
      </c>
      <c r="G648" s="14">
        <v>-700160.1</v>
      </c>
      <c r="H648" s="14">
        <f t="shared" si="255"/>
        <v>1199839.8999999999</v>
      </c>
      <c r="I648" s="14">
        <v>1199839.8999999999</v>
      </c>
      <c r="J648" s="14">
        <v>1199839.8999999999</v>
      </c>
      <c r="K648" s="15">
        <f t="shared" si="256"/>
        <v>0</v>
      </c>
    </row>
    <row r="649" spans="2:11" ht="25.5" x14ac:dyDescent="0.2">
      <c r="B649" s="21"/>
      <c r="C649" s="29"/>
      <c r="D649" s="29"/>
      <c r="E649" s="39" t="s">
        <v>655</v>
      </c>
      <c r="F649" s="14">
        <v>2730000</v>
      </c>
      <c r="G649" s="14">
        <v>-2730000</v>
      </c>
      <c r="H649" s="14">
        <f t="shared" si="243"/>
        <v>0</v>
      </c>
      <c r="I649" s="14">
        <v>0</v>
      </c>
      <c r="J649" s="14">
        <v>0</v>
      </c>
      <c r="K649" s="15">
        <f t="shared" si="252"/>
        <v>0</v>
      </c>
    </row>
    <row r="650" spans="2:11" ht="38.25" x14ac:dyDescent="0.2">
      <c r="B650" s="21"/>
      <c r="C650" s="29"/>
      <c r="D650" s="29"/>
      <c r="E650" s="39" t="s">
        <v>773</v>
      </c>
      <c r="F650" s="14">
        <v>2820000</v>
      </c>
      <c r="G650" s="14">
        <v>-1619999.41</v>
      </c>
      <c r="H650" s="14">
        <f t="shared" si="243"/>
        <v>1200000.5900000001</v>
      </c>
      <c r="I650" s="14">
        <v>1200000.5900000001</v>
      </c>
      <c r="J650" s="14">
        <v>1200000.5900000001</v>
      </c>
      <c r="K650" s="15">
        <f t="shared" si="252"/>
        <v>0</v>
      </c>
    </row>
    <row r="651" spans="2:11" ht="38.25" x14ac:dyDescent="0.2">
      <c r="B651" s="21"/>
      <c r="C651" s="29"/>
      <c r="D651" s="29"/>
      <c r="E651" s="39" t="s">
        <v>656</v>
      </c>
      <c r="F651" s="14">
        <v>1535044.75</v>
      </c>
      <c r="G651" s="14">
        <v>-384984.49</v>
      </c>
      <c r="H651" s="14">
        <f t="shared" si="243"/>
        <v>1150060.26</v>
      </c>
      <c r="I651" s="14">
        <v>1150060.26</v>
      </c>
      <c r="J651" s="14">
        <v>1150060.26</v>
      </c>
      <c r="K651" s="15">
        <f t="shared" si="252"/>
        <v>0</v>
      </c>
    </row>
    <row r="652" spans="2:11" ht="25.5" x14ac:dyDescent="0.2">
      <c r="B652" s="21"/>
      <c r="C652" s="29"/>
      <c r="D652" s="29"/>
      <c r="E652" s="39" t="s">
        <v>657</v>
      </c>
      <c r="F652" s="14">
        <v>0</v>
      </c>
      <c r="G652" s="14">
        <v>1075000</v>
      </c>
      <c r="H652" s="14">
        <f t="shared" si="243"/>
        <v>1075000</v>
      </c>
      <c r="I652" s="14">
        <v>1075000</v>
      </c>
      <c r="J652" s="14">
        <v>1075000</v>
      </c>
      <c r="K652" s="15">
        <f t="shared" si="252"/>
        <v>0</v>
      </c>
    </row>
    <row r="653" spans="2:11" ht="25.5" x14ac:dyDescent="0.2">
      <c r="B653" s="21"/>
      <c r="C653" s="29"/>
      <c r="D653" s="29"/>
      <c r="E653" s="39" t="s">
        <v>658</v>
      </c>
      <c r="F653" s="14">
        <v>0</v>
      </c>
      <c r="G653" s="14">
        <v>1275000</v>
      </c>
      <c r="H653" s="14">
        <f t="shared" si="243"/>
        <v>1275000</v>
      </c>
      <c r="I653" s="14">
        <v>1275000</v>
      </c>
      <c r="J653" s="14">
        <v>1275000</v>
      </c>
      <c r="K653" s="15">
        <f t="shared" si="252"/>
        <v>0</v>
      </c>
    </row>
    <row r="654" spans="2:11" ht="38.25" x14ac:dyDescent="0.2">
      <c r="B654" s="21"/>
      <c r="C654" s="29"/>
      <c r="D654" s="29"/>
      <c r="E654" s="39" t="s">
        <v>659</v>
      </c>
      <c r="F654" s="14">
        <v>0</v>
      </c>
      <c r="G654" s="14">
        <v>1800000</v>
      </c>
      <c r="H654" s="14">
        <f t="shared" si="243"/>
        <v>1800000</v>
      </c>
      <c r="I654" s="14">
        <v>1800000</v>
      </c>
      <c r="J654" s="14">
        <v>1800000</v>
      </c>
      <c r="K654" s="15">
        <f t="shared" si="252"/>
        <v>0</v>
      </c>
    </row>
    <row r="655" spans="2:11" ht="25.5" x14ac:dyDescent="0.2">
      <c r="B655" s="21"/>
      <c r="C655" s="29"/>
      <c r="D655" s="29"/>
      <c r="E655" s="39" t="s">
        <v>660</v>
      </c>
      <c r="F655" s="14">
        <v>0</v>
      </c>
      <c r="G655" s="14">
        <v>1276461.6499999999</v>
      </c>
      <c r="H655" s="14">
        <f t="shared" si="243"/>
        <v>1276461.6499999999</v>
      </c>
      <c r="I655" s="14">
        <v>1276461.6499999999</v>
      </c>
      <c r="J655" s="14">
        <v>1276461.6499999999</v>
      </c>
      <c r="K655" s="15">
        <f t="shared" si="252"/>
        <v>0</v>
      </c>
    </row>
    <row r="656" spans="2:11" ht="25.5" x14ac:dyDescent="0.2">
      <c r="B656" s="21"/>
      <c r="C656" s="29"/>
      <c r="D656" s="29"/>
      <c r="E656" s="39" t="s">
        <v>661</v>
      </c>
      <c r="F656" s="14">
        <v>0</v>
      </c>
      <c r="G656" s="14">
        <v>1900532.8</v>
      </c>
      <c r="H656" s="14">
        <f t="shared" si="243"/>
        <v>1900532.8</v>
      </c>
      <c r="I656" s="14">
        <v>1900532.8</v>
      </c>
      <c r="J656" s="14">
        <v>1900532.8</v>
      </c>
      <c r="K656" s="15">
        <f t="shared" si="252"/>
        <v>0</v>
      </c>
    </row>
    <row r="657" spans="2:11" ht="38.25" x14ac:dyDescent="0.2">
      <c r="B657" s="21"/>
      <c r="C657" s="29"/>
      <c r="D657" s="29"/>
      <c r="E657" s="39" t="s">
        <v>662</v>
      </c>
      <c r="F657" s="14">
        <v>0</v>
      </c>
      <c r="G657" s="14">
        <v>2200632.64</v>
      </c>
      <c r="H657" s="14">
        <f t="shared" si="243"/>
        <v>2200632.64</v>
      </c>
      <c r="I657" s="14">
        <v>2200632.64</v>
      </c>
      <c r="J657" s="14">
        <v>2200632.64</v>
      </c>
      <c r="K657" s="15">
        <f t="shared" si="252"/>
        <v>0</v>
      </c>
    </row>
    <row r="658" spans="2:11" ht="38.25" x14ac:dyDescent="0.2">
      <c r="B658" s="21"/>
      <c r="C658" s="29"/>
      <c r="D658" s="29"/>
      <c r="E658" s="39" t="s">
        <v>663</v>
      </c>
      <c r="F658" s="14">
        <v>0</v>
      </c>
      <c r="G658" s="14">
        <v>1423414.67</v>
      </c>
      <c r="H658" s="14">
        <f t="shared" si="243"/>
        <v>1423414.67</v>
      </c>
      <c r="I658" s="14">
        <v>1423414.67</v>
      </c>
      <c r="J658" s="14">
        <v>1423414.67</v>
      </c>
      <c r="K658" s="15">
        <f t="shared" si="252"/>
        <v>0</v>
      </c>
    </row>
    <row r="659" spans="2:11" ht="38.25" x14ac:dyDescent="0.2">
      <c r="B659" s="21"/>
      <c r="C659" s="29"/>
      <c r="D659" s="29"/>
      <c r="E659" s="39" t="s">
        <v>664</v>
      </c>
      <c r="F659" s="14">
        <v>0</v>
      </c>
      <c r="G659" s="14">
        <v>776297.86</v>
      </c>
      <c r="H659" s="14">
        <f t="shared" si="243"/>
        <v>776297.86</v>
      </c>
      <c r="I659" s="14">
        <v>776297.86</v>
      </c>
      <c r="J659" s="14">
        <v>776297.86</v>
      </c>
      <c r="K659" s="15">
        <f t="shared" si="252"/>
        <v>0</v>
      </c>
    </row>
    <row r="660" spans="2:11" ht="38.25" x14ac:dyDescent="0.2">
      <c r="B660" s="21"/>
      <c r="C660" s="29"/>
      <c r="D660" s="29"/>
      <c r="E660" s="39" t="s">
        <v>665</v>
      </c>
      <c r="F660" s="14">
        <v>0</v>
      </c>
      <c r="G660" s="14">
        <v>1494301.63</v>
      </c>
      <c r="H660" s="14">
        <f t="shared" si="243"/>
        <v>1494301.63</v>
      </c>
      <c r="I660" s="14">
        <v>1494301.63</v>
      </c>
      <c r="J660" s="14">
        <v>1494301.63</v>
      </c>
      <c r="K660" s="15">
        <f t="shared" si="252"/>
        <v>0</v>
      </c>
    </row>
    <row r="661" spans="2:11" ht="25.5" x14ac:dyDescent="0.2">
      <c r="B661" s="21"/>
      <c r="C661" s="29"/>
      <c r="D661" s="29"/>
      <c r="E661" s="39" t="s">
        <v>666</v>
      </c>
      <c r="F661" s="14">
        <v>0</v>
      </c>
      <c r="G661" s="14">
        <v>1060515.3700000001</v>
      </c>
      <c r="H661" s="14">
        <f t="shared" si="243"/>
        <v>1060515.3700000001</v>
      </c>
      <c r="I661" s="14">
        <v>1060515.3700000001</v>
      </c>
      <c r="J661" s="14">
        <v>1060515.3700000001</v>
      </c>
      <c r="K661" s="15">
        <f t="shared" si="252"/>
        <v>0</v>
      </c>
    </row>
    <row r="662" spans="2:11" ht="25.5" x14ac:dyDescent="0.2">
      <c r="B662" s="21"/>
      <c r="C662" s="29"/>
      <c r="D662" s="29"/>
      <c r="E662" s="39" t="s">
        <v>667</v>
      </c>
      <c r="F662" s="14">
        <v>0</v>
      </c>
      <c r="G662" s="14">
        <v>897255.33</v>
      </c>
      <c r="H662" s="14">
        <f t="shared" si="243"/>
        <v>897255.33</v>
      </c>
      <c r="I662" s="14">
        <v>897255.33</v>
      </c>
      <c r="J662" s="14">
        <v>897255.33</v>
      </c>
      <c r="K662" s="15">
        <f t="shared" si="252"/>
        <v>0</v>
      </c>
    </row>
    <row r="663" spans="2:11" ht="25.5" x14ac:dyDescent="0.2">
      <c r="B663" s="21"/>
      <c r="C663" s="29"/>
      <c r="D663" s="29"/>
      <c r="E663" s="39" t="s">
        <v>668</v>
      </c>
      <c r="F663" s="14">
        <v>0</v>
      </c>
      <c r="G663" s="14">
        <v>1920545.94</v>
      </c>
      <c r="H663" s="14">
        <f t="shared" si="243"/>
        <v>1920545.94</v>
      </c>
      <c r="I663" s="14">
        <v>1920545.94</v>
      </c>
      <c r="J663" s="14">
        <v>1920545.94</v>
      </c>
      <c r="K663" s="15">
        <f t="shared" si="252"/>
        <v>0</v>
      </c>
    </row>
    <row r="664" spans="2:11" ht="38.25" x14ac:dyDescent="0.2">
      <c r="B664" s="21"/>
      <c r="C664" s="29"/>
      <c r="D664" s="29"/>
      <c r="E664" s="39" t="s">
        <v>669</v>
      </c>
      <c r="F664" s="14">
        <v>0</v>
      </c>
      <c r="G664" s="14">
        <v>1288250.8500000001</v>
      </c>
      <c r="H664" s="14">
        <f t="shared" si="243"/>
        <v>1288250.8500000001</v>
      </c>
      <c r="I664" s="14">
        <v>1288250.8500000001</v>
      </c>
      <c r="J664" s="14">
        <v>1288250.8500000001</v>
      </c>
      <c r="K664" s="15">
        <f t="shared" si="252"/>
        <v>0</v>
      </c>
    </row>
    <row r="665" spans="2:11" ht="25.5" x14ac:dyDescent="0.2">
      <c r="B665" s="21"/>
      <c r="C665" s="29"/>
      <c r="D665" s="29"/>
      <c r="E665" s="39" t="s">
        <v>670</v>
      </c>
      <c r="F665" s="14">
        <v>0</v>
      </c>
      <c r="G665" s="14">
        <v>1445681.9</v>
      </c>
      <c r="H665" s="14">
        <f t="shared" si="243"/>
        <v>1445681.9</v>
      </c>
      <c r="I665" s="14">
        <v>1445681.9</v>
      </c>
      <c r="J665" s="14">
        <v>1445681.9</v>
      </c>
      <c r="K665" s="15">
        <f t="shared" si="252"/>
        <v>0</v>
      </c>
    </row>
    <row r="666" spans="2:11" ht="38.25" x14ac:dyDescent="0.2">
      <c r="B666" s="21"/>
      <c r="C666" s="29"/>
      <c r="D666" s="29"/>
      <c r="E666" s="39" t="s">
        <v>671</v>
      </c>
      <c r="F666" s="14">
        <v>0</v>
      </c>
      <c r="G666" s="14">
        <v>487622.68</v>
      </c>
      <c r="H666" s="14">
        <f t="shared" si="243"/>
        <v>487622.68</v>
      </c>
      <c r="I666" s="14">
        <v>487622.68</v>
      </c>
      <c r="J666" s="14">
        <v>487622.68</v>
      </c>
      <c r="K666" s="15">
        <f t="shared" si="252"/>
        <v>0</v>
      </c>
    </row>
    <row r="667" spans="2:11" ht="25.5" x14ac:dyDescent="0.2">
      <c r="B667" s="21"/>
      <c r="C667" s="29"/>
      <c r="D667" s="29"/>
      <c r="E667" s="39" t="s">
        <v>672</v>
      </c>
      <c r="F667" s="14">
        <v>0</v>
      </c>
      <c r="G667" s="14">
        <v>863043.64</v>
      </c>
      <c r="H667" s="14">
        <f t="shared" si="243"/>
        <v>863043.64</v>
      </c>
      <c r="I667" s="14">
        <v>863043.64</v>
      </c>
      <c r="J667" s="14">
        <v>863043.64</v>
      </c>
      <c r="K667" s="15">
        <f t="shared" si="252"/>
        <v>0</v>
      </c>
    </row>
    <row r="668" spans="2:11" ht="25.5" x14ac:dyDescent="0.2">
      <c r="B668" s="21"/>
      <c r="C668" s="29"/>
      <c r="D668" s="29"/>
      <c r="E668" s="39" t="s">
        <v>673</v>
      </c>
      <c r="F668" s="14">
        <v>0</v>
      </c>
      <c r="G668" s="14">
        <v>239483.72</v>
      </c>
      <c r="H668" s="14">
        <f t="shared" si="243"/>
        <v>239483.72</v>
      </c>
      <c r="I668" s="14">
        <v>239483.72</v>
      </c>
      <c r="J668" s="14">
        <v>239483.72</v>
      </c>
      <c r="K668" s="15">
        <f t="shared" si="252"/>
        <v>0</v>
      </c>
    </row>
    <row r="669" spans="2:11" ht="25.5" x14ac:dyDescent="0.2">
      <c r="B669" s="21"/>
      <c r="C669" s="29"/>
      <c r="D669" s="29"/>
      <c r="E669" s="39" t="s">
        <v>674</v>
      </c>
      <c r="F669" s="14">
        <v>0</v>
      </c>
      <c r="G669" s="14">
        <v>525888.17000000004</v>
      </c>
      <c r="H669" s="14">
        <f t="shared" si="243"/>
        <v>525888.17000000004</v>
      </c>
      <c r="I669" s="14">
        <v>525888.17000000004</v>
      </c>
      <c r="J669" s="14">
        <v>525888.17000000004</v>
      </c>
      <c r="K669" s="15">
        <f t="shared" si="252"/>
        <v>0</v>
      </c>
    </row>
    <row r="670" spans="2:11" ht="63.75" x14ac:dyDescent="0.2">
      <c r="B670" s="21"/>
      <c r="C670" s="29"/>
      <c r="D670" s="29"/>
      <c r="E670" s="39" t="s">
        <v>675</v>
      </c>
      <c r="F670" s="14">
        <v>0</v>
      </c>
      <c r="G670" s="14">
        <v>1334171.68</v>
      </c>
      <c r="H670" s="14">
        <f t="shared" si="243"/>
        <v>1334171.68</v>
      </c>
      <c r="I670" s="14">
        <v>1334171.68</v>
      </c>
      <c r="J670" s="14">
        <v>1334171.68</v>
      </c>
      <c r="K670" s="15">
        <f t="shared" si="252"/>
        <v>0</v>
      </c>
    </row>
    <row r="671" spans="2:11" ht="25.5" x14ac:dyDescent="0.2">
      <c r="B671" s="21"/>
      <c r="C671" s="29"/>
      <c r="D671" s="29"/>
      <c r="E671" s="39" t="s">
        <v>676</v>
      </c>
      <c r="F671" s="14">
        <v>0</v>
      </c>
      <c r="G671" s="14">
        <v>898610.68</v>
      </c>
      <c r="H671" s="14">
        <f t="shared" si="243"/>
        <v>898610.68</v>
      </c>
      <c r="I671" s="14">
        <v>898610.68</v>
      </c>
      <c r="J671" s="14">
        <v>898610.68</v>
      </c>
      <c r="K671" s="15">
        <f t="shared" si="252"/>
        <v>0</v>
      </c>
    </row>
    <row r="672" spans="2:11" ht="38.25" x14ac:dyDescent="0.2">
      <c r="B672" s="21"/>
      <c r="C672" s="29"/>
      <c r="D672" s="29"/>
      <c r="E672" s="39" t="s">
        <v>677</v>
      </c>
      <c r="F672" s="14">
        <v>0</v>
      </c>
      <c r="G672" s="14">
        <v>996440.13</v>
      </c>
      <c r="H672" s="14">
        <f t="shared" si="243"/>
        <v>996440.13</v>
      </c>
      <c r="I672" s="14">
        <v>996440.13</v>
      </c>
      <c r="J672" s="14">
        <v>996440.13</v>
      </c>
      <c r="K672" s="15">
        <f t="shared" si="252"/>
        <v>0</v>
      </c>
    </row>
    <row r="673" spans="2:11" ht="25.5" x14ac:dyDescent="0.2">
      <c r="B673" s="21"/>
      <c r="C673" s="29"/>
      <c r="D673" s="29"/>
      <c r="E673" s="39" t="s">
        <v>678</v>
      </c>
      <c r="F673" s="14">
        <v>0</v>
      </c>
      <c r="G673" s="14">
        <v>994842.17</v>
      </c>
      <c r="H673" s="14">
        <f t="shared" si="243"/>
        <v>994842.17</v>
      </c>
      <c r="I673" s="14">
        <v>994842.17</v>
      </c>
      <c r="J673" s="14">
        <v>994842.17</v>
      </c>
      <c r="K673" s="15">
        <f t="shared" si="252"/>
        <v>0</v>
      </c>
    </row>
    <row r="674" spans="2:11" ht="25.5" x14ac:dyDescent="0.2">
      <c r="B674" s="21"/>
      <c r="C674" s="29"/>
      <c r="D674" s="29"/>
      <c r="E674" s="39" t="s">
        <v>679</v>
      </c>
      <c r="F674" s="14">
        <v>0</v>
      </c>
      <c r="G674" s="14">
        <v>1204795.43</v>
      </c>
      <c r="H674" s="14">
        <f t="shared" ref="H674:H737" si="259">F674+G674</f>
        <v>1204795.43</v>
      </c>
      <c r="I674" s="14">
        <v>1204795.43</v>
      </c>
      <c r="J674" s="14">
        <v>1204795.43</v>
      </c>
      <c r="K674" s="15">
        <f t="shared" si="252"/>
        <v>0</v>
      </c>
    </row>
    <row r="675" spans="2:11" ht="25.5" x14ac:dyDescent="0.2">
      <c r="B675" s="21"/>
      <c r="C675" s="29"/>
      <c r="D675" s="29"/>
      <c r="E675" s="39" t="s">
        <v>680</v>
      </c>
      <c r="F675" s="14">
        <v>0</v>
      </c>
      <c r="G675" s="14">
        <v>517500.11</v>
      </c>
      <c r="H675" s="14">
        <f t="shared" si="259"/>
        <v>517500.11</v>
      </c>
      <c r="I675" s="14">
        <v>517500.11</v>
      </c>
      <c r="J675" s="14">
        <v>517500.11</v>
      </c>
      <c r="K675" s="15">
        <f t="shared" si="252"/>
        <v>0</v>
      </c>
    </row>
    <row r="676" spans="2:11" ht="25.5" x14ac:dyDescent="0.2">
      <c r="B676" s="21"/>
      <c r="C676" s="29"/>
      <c r="D676" s="29"/>
      <c r="E676" s="39" t="s">
        <v>681</v>
      </c>
      <c r="F676" s="14">
        <v>0</v>
      </c>
      <c r="G676" s="14">
        <v>663949.19999999995</v>
      </c>
      <c r="H676" s="14">
        <f t="shared" si="259"/>
        <v>663949.19999999995</v>
      </c>
      <c r="I676" s="14">
        <v>663949.19999999995</v>
      </c>
      <c r="J676" s="14">
        <v>663949.19999999995</v>
      </c>
      <c r="K676" s="15">
        <f t="shared" si="252"/>
        <v>0</v>
      </c>
    </row>
    <row r="677" spans="2:11" ht="25.5" x14ac:dyDescent="0.2">
      <c r="B677" s="21"/>
      <c r="C677" s="29"/>
      <c r="D677" s="29"/>
      <c r="E677" s="39" t="s">
        <v>682</v>
      </c>
      <c r="F677" s="14">
        <v>0</v>
      </c>
      <c r="G677" s="14">
        <v>996685.73</v>
      </c>
      <c r="H677" s="14">
        <f t="shared" si="259"/>
        <v>996685.73</v>
      </c>
      <c r="I677" s="14">
        <v>996685.73</v>
      </c>
      <c r="J677" s="14">
        <v>996685.73</v>
      </c>
      <c r="K677" s="15">
        <f t="shared" si="252"/>
        <v>0</v>
      </c>
    </row>
    <row r="678" spans="2:11" ht="38.25" x14ac:dyDescent="0.2">
      <c r="B678" s="21"/>
      <c r="C678" s="29"/>
      <c r="D678" s="29"/>
      <c r="E678" s="39" t="s">
        <v>683</v>
      </c>
      <c r="F678" s="14">
        <v>0</v>
      </c>
      <c r="G678" s="14">
        <v>499895.69</v>
      </c>
      <c r="H678" s="14">
        <f t="shared" si="259"/>
        <v>499895.69</v>
      </c>
      <c r="I678" s="14">
        <v>499895.69</v>
      </c>
      <c r="J678" s="14">
        <v>499895.69</v>
      </c>
      <c r="K678" s="15">
        <f t="shared" si="252"/>
        <v>0</v>
      </c>
    </row>
    <row r="679" spans="2:11" ht="25.5" x14ac:dyDescent="0.2">
      <c r="B679" s="21"/>
      <c r="C679" s="29"/>
      <c r="D679" s="29"/>
      <c r="E679" s="39" t="s">
        <v>684</v>
      </c>
      <c r="F679" s="14">
        <v>0</v>
      </c>
      <c r="G679" s="14">
        <v>716886</v>
      </c>
      <c r="H679" s="14">
        <f t="shared" si="259"/>
        <v>716886</v>
      </c>
      <c r="I679" s="14">
        <v>716886</v>
      </c>
      <c r="J679" s="14">
        <v>716886</v>
      </c>
      <c r="K679" s="15">
        <f t="shared" si="252"/>
        <v>0</v>
      </c>
    </row>
    <row r="680" spans="2:11" ht="25.5" x14ac:dyDescent="0.2">
      <c r="B680" s="21"/>
      <c r="C680" s="29"/>
      <c r="D680" s="29"/>
      <c r="E680" s="39" t="s">
        <v>685</v>
      </c>
      <c r="F680" s="14">
        <v>0</v>
      </c>
      <c r="G680" s="14">
        <v>277719</v>
      </c>
      <c r="H680" s="14">
        <f t="shared" si="259"/>
        <v>277719</v>
      </c>
      <c r="I680" s="14">
        <v>277719</v>
      </c>
      <c r="J680" s="14">
        <v>277719</v>
      </c>
      <c r="K680" s="15">
        <f t="shared" si="252"/>
        <v>0</v>
      </c>
    </row>
    <row r="681" spans="2:11" ht="25.5" x14ac:dyDescent="0.2">
      <c r="B681" s="21"/>
      <c r="C681" s="29"/>
      <c r="D681" s="29"/>
      <c r="E681" s="39" t="s">
        <v>686</v>
      </c>
      <c r="F681" s="14">
        <v>0</v>
      </c>
      <c r="G681" s="14">
        <v>1000000.01</v>
      </c>
      <c r="H681" s="14">
        <f t="shared" si="259"/>
        <v>1000000.01</v>
      </c>
      <c r="I681" s="14">
        <v>1000000.01</v>
      </c>
      <c r="J681" s="14">
        <v>1000000.01</v>
      </c>
      <c r="K681" s="15">
        <f t="shared" si="252"/>
        <v>0</v>
      </c>
    </row>
    <row r="682" spans="2:11" ht="25.5" x14ac:dyDescent="0.2">
      <c r="B682" s="21"/>
      <c r="C682" s="29"/>
      <c r="D682" s="29"/>
      <c r="E682" s="39" t="s">
        <v>687</v>
      </c>
      <c r="F682" s="14">
        <v>0</v>
      </c>
      <c r="G682" s="14">
        <v>1150000</v>
      </c>
      <c r="H682" s="14">
        <f t="shared" si="259"/>
        <v>1150000</v>
      </c>
      <c r="I682" s="14">
        <v>1150000</v>
      </c>
      <c r="J682" s="14">
        <v>1150000</v>
      </c>
      <c r="K682" s="15">
        <f t="shared" si="252"/>
        <v>0</v>
      </c>
    </row>
    <row r="683" spans="2:11" ht="38.25" x14ac:dyDescent="0.2">
      <c r="B683" s="21"/>
      <c r="C683" s="29"/>
      <c r="D683" s="29"/>
      <c r="E683" s="39" t="s">
        <v>688</v>
      </c>
      <c r="F683" s="14">
        <v>0</v>
      </c>
      <c r="G683" s="14">
        <v>850000</v>
      </c>
      <c r="H683" s="14">
        <f t="shared" si="259"/>
        <v>850000</v>
      </c>
      <c r="I683" s="14">
        <v>850000</v>
      </c>
      <c r="J683" s="14">
        <v>850000</v>
      </c>
      <c r="K683" s="15">
        <f t="shared" si="252"/>
        <v>0</v>
      </c>
    </row>
    <row r="684" spans="2:11" ht="38.25" x14ac:dyDescent="0.2">
      <c r="B684" s="21"/>
      <c r="C684" s="29"/>
      <c r="D684" s="29"/>
      <c r="E684" s="39" t="s">
        <v>689</v>
      </c>
      <c r="F684" s="14">
        <v>0</v>
      </c>
      <c r="G684" s="14">
        <v>1000108.35</v>
      </c>
      <c r="H684" s="14">
        <f t="shared" si="259"/>
        <v>1000108.35</v>
      </c>
      <c r="I684" s="14">
        <v>1000108.35</v>
      </c>
      <c r="J684" s="14">
        <v>700075.85</v>
      </c>
      <c r="K684" s="15">
        <f t="shared" si="252"/>
        <v>0</v>
      </c>
    </row>
    <row r="685" spans="2:11" ht="38.25" x14ac:dyDescent="0.2">
      <c r="B685" s="21"/>
      <c r="C685" s="29"/>
      <c r="D685" s="29"/>
      <c r="E685" s="39" t="s">
        <v>690</v>
      </c>
      <c r="F685" s="14">
        <v>0</v>
      </c>
      <c r="G685" s="14">
        <v>1800000</v>
      </c>
      <c r="H685" s="14">
        <f t="shared" si="259"/>
        <v>1800000</v>
      </c>
      <c r="I685" s="14">
        <v>1800000</v>
      </c>
      <c r="J685" s="14">
        <v>1800000</v>
      </c>
      <c r="K685" s="15">
        <f t="shared" si="252"/>
        <v>0</v>
      </c>
    </row>
    <row r="686" spans="2:11" ht="25.5" x14ac:dyDescent="0.2">
      <c r="B686" s="21"/>
      <c r="C686" s="29"/>
      <c r="D686" s="29"/>
      <c r="E686" s="39" t="s">
        <v>691</v>
      </c>
      <c r="F686" s="14">
        <v>0</v>
      </c>
      <c r="G686" s="14">
        <v>1049546.53</v>
      </c>
      <c r="H686" s="14">
        <f t="shared" si="259"/>
        <v>1049546.53</v>
      </c>
      <c r="I686" s="14">
        <v>1049546.53</v>
      </c>
      <c r="J686" s="14">
        <v>1049546.53</v>
      </c>
      <c r="K686" s="15">
        <f t="shared" si="252"/>
        <v>0</v>
      </c>
    </row>
    <row r="687" spans="2:11" ht="38.25" x14ac:dyDescent="0.2">
      <c r="B687" s="21"/>
      <c r="C687" s="29"/>
      <c r="D687" s="29"/>
      <c r="E687" s="39" t="s">
        <v>692</v>
      </c>
      <c r="F687" s="14">
        <v>0</v>
      </c>
      <c r="G687" s="14">
        <v>900001.8</v>
      </c>
      <c r="H687" s="14">
        <f t="shared" si="259"/>
        <v>900001.8</v>
      </c>
      <c r="I687" s="14">
        <v>900001.8</v>
      </c>
      <c r="J687" s="14">
        <v>900001.8</v>
      </c>
      <c r="K687" s="15">
        <f t="shared" si="252"/>
        <v>0</v>
      </c>
    </row>
    <row r="688" spans="2:11" ht="25.5" x14ac:dyDescent="0.2">
      <c r="B688" s="21"/>
      <c r="C688" s="29"/>
      <c r="D688" s="29"/>
      <c r="E688" s="39" t="s">
        <v>693</v>
      </c>
      <c r="F688" s="14">
        <v>0</v>
      </c>
      <c r="G688" s="14">
        <v>1300000.76</v>
      </c>
      <c r="H688" s="14">
        <f t="shared" si="259"/>
        <v>1300000.76</v>
      </c>
      <c r="I688" s="14">
        <v>1300000.76</v>
      </c>
      <c r="J688" s="14">
        <v>1300000.76</v>
      </c>
      <c r="K688" s="15">
        <f t="shared" si="252"/>
        <v>0</v>
      </c>
    </row>
    <row r="689" spans="2:11" ht="38.25" x14ac:dyDescent="0.2">
      <c r="B689" s="21"/>
      <c r="C689" s="29"/>
      <c r="D689" s="29"/>
      <c r="E689" s="39" t="s">
        <v>694</v>
      </c>
      <c r="F689" s="14">
        <v>0</v>
      </c>
      <c r="G689" s="14">
        <v>1150000</v>
      </c>
      <c r="H689" s="14">
        <f t="shared" si="259"/>
        <v>1150000</v>
      </c>
      <c r="I689" s="14">
        <v>1150000</v>
      </c>
      <c r="J689" s="14">
        <v>1150000</v>
      </c>
      <c r="K689" s="15">
        <f t="shared" si="252"/>
        <v>0</v>
      </c>
    </row>
    <row r="690" spans="2:11" ht="38.25" x14ac:dyDescent="0.2">
      <c r="B690" s="21"/>
      <c r="C690" s="29"/>
      <c r="D690" s="29"/>
      <c r="E690" s="39" t="s">
        <v>695</v>
      </c>
      <c r="F690" s="14">
        <v>0</v>
      </c>
      <c r="G690" s="14">
        <v>850000</v>
      </c>
      <c r="H690" s="14">
        <f t="shared" si="259"/>
        <v>850000</v>
      </c>
      <c r="I690" s="14">
        <v>850000</v>
      </c>
      <c r="J690" s="14">
        <v>850000</v>
      </c>
      <c r="K690" s="15">
        <f t="shared" si="252"/>
        <v>0</v>
      </c>
    </row>
    <row r="691" spans="2:11" ht="38.25" x14ac:dyDescent="0.2">
      <c r="B691" s="21"/>
      <c r="C691" s="29"/>
      <c r="D691" s="29"/>
      <c r="E691" s="39" t="s">
        <v>696</v>
      </c>
      <c r="F691" s="14">
        <v>0</v>
      </c>
      <c r="G691" s="14">
        <v>999999.99</v>
      </c>
      <c r="H691" s="14">
        <f t="shared" si="259"/>
        <v>999999.99</v>
      </c>
      <c r="I691" s="14">
        <v>999999.99</v>
      </c>
      <c r="J691" s="14">
        <v>999999.99</v>
      </c>
      <c r="K691" s="15">
        <f t="shared" si="252"/>
        <v>0</v>
      </c>
    </row>
    <row r="692" spans="2:11" ht="25.5" x14ac:dyDescent="0.2">
      <c r="B692" s="21"/>
      <c r="C692" s="29"/>
      <c r="D692" s="29"/>
      <c r="E692" s="39" t="s">
        <v>774</v>
      </c>
      <c r="F692" s="14">
        <v>0</v>
      </c>
      <c r="G692" s="14">
        <v>1099998.28</v>
      </c>
      <c r="H692" s="14">
        <f t="shared" si="259"/>
        <v>1099998.28</v>
      </c>
      <c r="I692" s="14">
        <v>1099998.28</v>
      </c>
      <c r="J692" s="14">
        <v>1099998.28</v>
      </c>
      <c r="K692" s="15">
        <f t="shared" si="252"/>
        <v>0</v>
      </c>
    </row>
    <row r="693" spans="2:11" ht="38.25" x14ac:dyDescent="0.2">
      <c r="B693" s="21"/>
      <c r="C693" s="29"/>
      <c r="D693" s="29"/>
      <c r="E693" s="39" t="s">
        <v>697</v>
      </c>
      <c r="F693" s="14">
        <v>0</v>
      </c>
      <c r="G693" s="14">
        <v>1030018.06</v>
      </c>
      <c r="H693" s="14">
        <f t="shared" si="259"/>
        <v>1030018.06</v>
      </c>
      <c r="I693" s="14">
        <v>1030018.06</v>
      </c>
      <c r="J693" s="14">
        <v>1030018.06</v>
      </c>
      <c r="K693" s="15">
        <f t="shared" si="252"/>
        <v>0</v>
      </c>
    </row>
    <row r="694" spans="2:11" ht="25.5" x14ac:dyDescent="0.2">
      <c r="B694" s="21"/>
      <c r="C694" s="29"/>
      <c r="D694" s="29"/>
      <c r="E694" s="39" t="s">
        <v>698</v>
      </c>
      <c r="F694" s="14">
        <v>0</v>
      </c>
      <c r="G694" s="14">
        <v>900000</v>
      </c>
      <c r="H694" s="14">
        <f t="shared" si="259"/>
        <v>900000</v>
      </c>
      <c r="I694" s="14">
        <v>900000</v>
      </c>
      <c r="J694" s="14">
        <v>900000</v>
      </c>
      <c r="K694" s="15">
        <f t="shared" si="252"/>
        <v>0</v>
      </c>
    </row>
    <row r="695" spans="2:11" ht="38.25" x14ac:dyDescent="0.2">
      <c r="B695" s="21"/>
      <c r="C695" s="29"/>
      <c r="D695" s="29"/>
      <c r="E695" s="39" t="s">
        <v>699</v>
      </c>
      <c r="F695" s="14">
        <v>0</v>
      </c>
      <c r="G695" s="14">
        <v>1200202.98</v>
      </c>
      <c r="H695" s="14">
        <f t="shared" si="259"/>
        <v>1200202.98</v>
      </c>
      <c r="I695" s="14">
        <v>1200202.98</v>
      </c>
      <c r="J695" s="14">
        <v>1200202.98</v>
      </c>
      <c r="K695" s="15">
        <f t="shared" si="252"/>
        <v>0</v>
      </c>
    </row>
    <row r="696" spans="2:11" ht="38.25" x14ac:dyDescent="0.2">
      <c r="B696" s="21"/>
      <c r="C696" s="29"/>
      <c r="D696" s="29"/>
      <c r="E696" s="39" t="s">
        <v>700</v>
      </c>
      <c r="F696" s="14">
        <v>0</v>
      </c>
      <c r="G696" s="14">
        <v>1200000</v>
      </c>
      <c r="H696" s="14">
        <f t="shared" si="259"/>
        <v>1200000</v>
      </c>
      <c r="I696" s="14">
        <v>1200000</v>
      </c>
      <c r="J696" s="14">
        <v>1200000</v>
      </c>
      <c r="K696" s="15">
        <f t="shared" si="252"/>
        <v>0</v>
      </c>
    </row>
    <row r="697" spans="2:11" x14ac:dyDescent="0.2">
      <c r="B697" s="21"/>
      <c r="C697" s="29"/>
      <c r="D697" s="29"/>
      <c r="E697" s="39" t="s">
        <v>701</v>
      </c>
      <c r="F697" s="14">
        <v>2849977.48</v>
      </c>
      <c r="G697" s="14">
        <v>-2849977.48</v>
      </c>
      <c r="H697" s="14">
        <f t="shared" si="259"/>
        <v>0</v>
      </c>
      <c r="I697" s="14">
        <v>0</v>
      </c>
      <c r="J697" s="14">
        <v>0</v>
      </c>
      <c r="K697" s="15">
        <f t="shared" si="252"/>
        <v>0</v>
      </c>
    </row>
    <row r="698" spans="2:11" ht="25.5" x14ac:dyDescent="0.2">
      <c r="B698" s="21"/>
      <c r="C698" s="29"/>
      <c r="D698" s="29"/>
      <c r="E698" s="39" t="s">
        <v>775</v>
      </c>
      <c r="F698" s="14">
        <v>0</v>
      </c>
      <c r="G698" s="14">
        <v>1200000</v>
      </c>
      <c r="H698" s="14">
        <f t="shared" si="259"/>
        <v>1200000</v>
      </c>
      <c r="I698" s="14">
        <v>1200000</v>
      </c>
      <c r="J698" s="14">
        <v>1200000</v>
      </c>
      <c r="K698" s="15">
        <f t="shared" si="252"/>
        <v>0</v>
      </c>
    </row>
    <row r="699" spans="2:11" ht="25.5" x14ac:dyDescent="0.2">
      <c r="B699" s="21"/>
      <c r="C699" s="29"/>
      <c r="D699" s="29"/>
      <c r="E699" s="39" t="s">
        <v>776</v>
      </c>
      <c r="F699" s="14">
        <v>0</v>
      </c>
      <c r="G699" s="14">
        <v>3595687.85</v>
      </c>
      <c r="H699" s="14">
        <f t="shared" si="259"/>
        <v>3595687.85</v>
      </c>
      <c r="I699" s="14">
        <v>3595687.85</v>
      </c>
      <c r="J699" s="14">
        <v>3595687.85</v>
      </c>
      <c r="K699" s="15">
        <f t="shared" si="252"/>
        <v>0</v>
      </c>
    </row>
    <row r="700" spans="2:11" ht="25.5" x14ac:dyDescent="0.2">
      <c r="B700" s="21"/>
      <c r="C700" s="29"/>
      <c r="D700" s="29"/>
      <c r="E700" s="39" t="s">
        <v>777</v>
      </c>
      <c r="F700" s="14">
        <v>0</v>
      </c>
      <c r="G700" s="14">
        <v>1000000.05</v>
      </c>
      <c r="H700" s="14">
        <f t="shared" si="259"/>
        <v>1000000.05</v>
      </c>
      <c r="I700" s="14">
        <v>1000000.05</v>
      </c>
      <c r="J700" s="14">
        <v>1000000.05</v>
      </c>
      <c r="K700" s="15">
        <f t="shared" si="252"/>
        <v>0</v>
      </c>
    </row>
    <row r="701" spans="2:11" ht="38.25" x14ac:dyDescent="0.2">
      <c r="B701" s="21"/>
      <c r="C701" s="29"/>
      <c r="D701" s="29"/>
      <c r="E701" s="39" t="s">
        <v>778</v>
      </c>
      <c r="F701" s="14">
        <v>0</v>
      </c>
      <c r="G701" s="14">
        <v>1098886.51</v>
      </c>
      <c r="H701" s="14">
        <f t="shared" si="259"/>
        <v>1098886.51</v>
      </c>
      <c r="I701" s="14">
        <v>1098886.51</v>
      </c>
      <c r="J701" s="14">
        <v>1098886.51</v>
      </c>
      <c r="K701" s="15">
        <f t="shared" si="252"/>
        <v>0</v>
      </c>
    </row>
    <row r="702" spans="2:11" ht="38.25" x14ac:dyDescent="0.2">
      <c r="B702" s="21"/>
      <c r="C702" s="29"/>
      <c r="D702" s="29"/>
      <c r="E702" s="39" t="s">
        <v>779</v>
      </c>
      <c r="F702" s="14">
        <v>0</v>
      </c>
      <c r="G702" s="14">
        <v>1002173.41</v>
      </c>
      <c r="H702" s="14">
        <f t="shared" si="259"/>
        <v>1002173.41</v>
      </c>
      <c r="I702" s="14">
        <v>1002173.41</v>
      </c>
      <c r="J702" s="14">
        <v>1002173.41</v>
      </c>
      <c r="K702" s="15">
        <f t="shared" si="252"/>
        <v>0</v>
      </c>
    </row>
    <row r="703" spans="2:11" ht="25.5" x14ac:dyDescent="0.2">
      <c r="B703" s="21"/>
      <c r="C703" s="29"/>
      <c r="D703" s="29"/>
      <c r="E703" s="39" t="s">
        <v>780</v>
      </c>
      <c r="F703" s="14">
        <v>0</v>
      </c>
      <c r="G703" s="14">
        <v>1099979.47</v>
      </c>
      <c r="H703" s="14">
        <f t="shared" si="259"/>
        <v>1099979.47</v>
      </c>
      <c r="I703" s="14">
        <v>1099979.47</v>
      </c>
      <c r="J703" s="14">
        <v>1099979.47</v>
      </c>
      <c r="K703" s="15">
        <f t="shared" si="252"/>
        <v>0</v>
      </c>
    </row>
    <row r="704" spans="2:11" ht="25.5" x14ac:dyDescent="0.2">
      <c r="B704" s="21"/>
      <c r="C704" s="29"/>
      <c r="D704" s="29"/>
      <c r="E704" s="39" t="s">
        <v>781</v>
      </c>
      <c r="F704" s="14">
        <v>0</v>
      </c>
      <c r="G704" s="14">
        <v>1299999.98</v>
      </c>
      <c r="H704" s="14">
        <f t="shared" si="259"/>
        <v>1299999.98</v>
      </c>
      <c r="I704" s="14">
        <v>1299999.98</v>
      </c>
      <c r="J704" s="14">
        <v>1299999.98</v>
      </c>
      <c r="K704" s="15">
        <f t="shared" si="252"/>
        <v>0</v>
      </c>
    </row>
    <row r="705" spans="2:11" ht="38.25" x14ac:dyDescent="0.2">
      <c r="B705" s="21"/>
      <c r="C705" s="29"/>
      <c r="D705" s="29"/>
      <c r="E705" s="39" t="s">
        <v>782</v>
      </c>
      <c r="F705" s="14">
        <v>0</v>
      </c>
      <c r="G705" s="14">
        <v>949859.21</v>
      </c>
      <c r="H705" s="14">
        <f t="shared" si="259"/>
        <v>949859.21</v>
      </c>
      <c r="I705" s="14">
        <v>949859.21</v>
      </c>
      <c r="J705" s="14">
        <v>949859.21</v>
      </c>
      <c r="K705" s="15">
        <f t="shared" si="252"/>
        <v>0</v>
      </c>
    </row>
    <row r="706" spans="2:11" ht="38.25" x14ac:dyDescent="0.2">
      <c r="B706" s="21"/>
      <c r="C706" s="29"/>
      <c r="D706" s="29"/>
      <c r="E706" s="39" t="s">
        <v>783</v>
      </c>
      <c r="F706" s="14">
        <v>0</v>
      </c>
      <c r="G706" s="14">
        <v>1799999.93</v>
      </c>
      <c r="H706" s="14">
        <f t="shared" si="259"/>
        <v>1799999.93</v>
      </c>
      <c r="I706" s="14">
        <v>1799999.93</v>
      </c>
      <c r="J706" s="14">
        <v>1799999.93</v>
      </c>
      <c r="K706" s="15">
        <f t="shared" si="252"/>
        <v>0</v>
      </c>
    </row>
    <row r="707" spans="2:11" ht="25.5" x14ac:dyDescent="0.2">
      <c r="B707" s="21"/>
      <c r="C707" s="29"/>
      <c r="D707" s="29"/>
      <c r="E707" s="39" t="s">
        <v>784</v>
      </c>
      <c r="F707" s="14">
        <v>0</v>
      </c>
      <c r="G707" s="14">
        <v>738764.07</v>
      </c>
      <c r="H707" s="14">
        <f t="shared" si="259"/>
        <v>738764.07</v>
      </c>
      <c r="I707" s="14">
        <v>738764.07</v>
      </c>
      <c r="J707" s="14">
        <v>738764.07</v>
      </c>
      <c r="K707" s="15">
        <f t="shared" si="252"/>
        <v>0</v>
      </c>
    </row>
    <row r="708" spans="2:11" ht="25.5" x14ac:dyDescent="0.2">
      <c r="B708" s="21"/>
      <c r="C708" s="29"/>
      <c r="D708" s="29"/>
      <c r="E708" s="39" t="s">
        <v>785</v>
      </c>
      <c r="F708" s="14">
        <v>0</v>
      </c>
      <c r="G708" s="14">
        <v>999999.99</v>
      </c>
      <c r="H708" s="14">
        <f t="shared" si="259"/>
        <v>999999.99</v>
      </c>
      <c r="I708" s="14">
        <v>999999.99</v>
      </c>
      <c r="J708" s="14">
        <v>999999.99</v>
      </c>
      <c r="K708" s="15">
        <f t="shared" si="252"/>
        <v>0</v>
      </c>
    </row>
    <row r="709" spans="2:11" ht="38.25" x14ac:dyDescent="0.2">
      <c r="B709" s="21"/>
      <c r="C709" s="29"/>
      <c r="D709" s="29"/>
      <c r="E709" s="39" t="s">
        <v>786</v>
      </c>
      <c r="F709" s="14">
        <v>0</v>
      </c>
      <c r="G709" s="14">
        <v>1299999.99</v>
      </c>
      <c r="H709" s="14">
        <f t="shared" si="259"/>
        <v>1299999.99</v>
      </c>
      <c r="I709" s="14">
        <v>1299999.99</v>
      </c>
      <c r="J709" s="14">
        <v>1299999.99</v>
      </c>
      <c r="K709" s="15">
        <f t="shared" si="252"/>
        <v>0</v>
      </c>
    </row>
    <row r="710" spans="2:11" ht="25.5" x14ac:dyDescent="0.2">
      <c r="B710" s="21"/>
      <c r="C710" s="29"/>
      <c r="D710" s="29"/>
      <c r="E710" s="39" t="s">
        <v>787</v>
      </c>
      <c r="F710" s="14">
        <v>0</v>
      </c>
      <c r="G710" s="14">
        <v>684065.2</v>
      </c>
      <c r="H710" s="14">
        <f t="shared" si="259"/>
        <v>684065.2</v>
      </c>
      <c r="I710" s="14">
        <v>684065.2</v>
      </c>
      <c r="J710" s="14">
        <v>684065.2</v>
      </c>
      <c r="K710" s="15">
        <f t="shared" si="252"/>
        <v>0</v>
      </c>
    </row>
    <row r="711" spans="2:11" ht="38.25" x14ac:dyDescent="0.2">
      <c r="B711" s="21"/>
      <c r="C711" s="29"/>
      <c r="D711" s="29"/>
      <c r="E711" s="39" t="s">
        <v>788</v>
      </c>
      <c r="F711" s="14">
        <v>0</v>
      </c>
      <c r="G711" s="14">
        <v>1399999.99</v>
      </c>
      <c r="H711" s="14">
        <f t="shared" si="259"/>
        <v>1399999.99</v>
      </c>
      <c r="I711" s="14">
        <v>1399999.99</v>
      </c>
      <c r="J711" s="14">
        <v>1399999.99</v>
      </c>
      <c r="K711" s="15">
        <f t="shared" si="252"/>
        <v>0</v>
      </c>
    </row>
    <row r="712" spans="2:11" ht="38.25" x14ac:dyDescent="0.2">
      <c r="B712" s="21"/>
      <c r="C712" s="29"/>
      <c r="D712" s="29"/>
      <c r="E712" s="39" t="s">
        <v>789</v>
      </c>
      <c r="F712" s="14">
        <v>0</v>
      </c>
      <c r="G712" s="14">
        <v>1203504.8600000001</v>
      </c>
      <c r="H712" s="14">
        <f t="shared" si="259"/>
        <v>1203504.8600000001</v>
      </c>
      <c r="I712" s="14">
        <v>1203504.8600000001</v>
      </c>
      <c r="J712" s="14">
        <v>1203504.8600000001</v>
      </c>
      <c r="K712" s="15">
        <f t="shared" si="252"/>
        <v>0</v>
      </c>
    </row>
    <row r="713" spans="2:11" ht="25.5" x14ac:dyDescent="0.2">
      <c r="B713" s="21"/>
      <c r="C713" s="29"/>
      <c r="D713" s="29"/>
      <c r="E713" s="39" t="s">
        <v>790</v>
      </c>
      <c r="F713" s="14">
        <v>0</v>
      </c>
      <c r="G713" s="14">
        <v>400001.86</v>
      </c>
      <c r="H713" s="14">
        <f t="shared" si="259"/>
        <v>400001.86</v>
      </c>
      <c r="I713" s="14">
        <v>400001.86</v>
      </c>
      <c r="J713" s="14">
        <v>400001.86</v>
      </c>
      <c r="K713" s="15">
        <f t="shared" si="252"/>
        <v>0</v>
      </c>
    </row>
    <row r="714" spans="2:11" ht="25.5" x14ac:dyDescent="0.2">
      <c r="B714" s="21"/>
      <c r="C714" s="29"/>
      <c r="D714" s="29"/>
      <c r="E714" s="39" t="s">
        <v>791</v>
      </c>
      <c r="F714" s="14">
        <v>0</v>
      </c>
      <c r="G714" s="14">
        <v>651600.31999999995</v>
      </c>
      <c r="H714" s="14">
        <f t="shared" si="259"/>
        <v>651600.31999999995</v>
      </c>
      <c r="I714" s="14">
        <v>651600.31999999995</v>
      </c>
      <c r="J714" s="14">
        <v>651600.31999999995</v>
      </c>
      <c r="K714" s="15">
        <f t="shared" si="252"/>
        <v>0</v>
      </c>
    </row>
    <row r="715" spans="2:11" ht="25.5" x14ac:dyDescent="0.2">
      <c r="B715" s="21"/>
      <c r="C715" s="29"/>
      <c r="D715" s="29"/>
      <c r="E715" s="39" t="s">
        <v>792</v>
      </c>
      <c r="F715" s="14">
        <v>0</v>
      </c>
      <c r="G715" s="14">
        <v>999988.14</v>
      </c>
      <c r="H715" s="14">
        <f t="shared" si="259"/>
        <v>999988.14</v>
      </c>
      <c r="I715" s="14">
        <v>999988.14</v>
      </c>
      <c r="J715" s="14">
        <v>801033.21</v>
      </c>
      <c r="K715" s="15">
        <f t="shared" si="252"/>
        <v>0</v>
      </c>
    </row>
    <row r="716" spans="2:11" ht="25.5" x14ac:dyDescent="0.2">
      <c r="B716" s="21"/>
      <c r="C716" s="29"/>
      <c r="D716" s="29"/>
      <c r="E716" s="39" t="s">
        <v>793</v>
      </c>
      <c r="F716" s="14">
        <v>0</v>
      </c>
      <c r="G716" s="14">
        <v>699997.78</v>
      </c>
      <c r="H716" s="14">
        <f t="shared" si="259"/>
        <v>699997.78</v>
      </c>
      <c r="I716" s="14">
        <v>699997.78</v>
      </c>
      <c r="J716" s="14">
        <v>699997.78</v>
      </c>
      <c r="K716" s="15">
        <f t="shared" si="252"/>
        <v>0</v>
      </c>
    </row>
    <row r="717" spans="2:11" ht="38.25" x14ac:dyDescent="0.2">
      <c r="B717" s="21"/>
      <c r="C717" s="29"/>
      <c r="D717" s="29"/>
      <c r="E717" s="39" t="s">
        <v>794</v>
      </c>
      <c r="F717" s="14">
        <v>0</v>
      </c>
      <c r="G717" s="14">
        <v>1399987.9</v>
      </c>
      <c r="H717" s="14">
        <f t="shared" si="259"/>
        <v>1399987.9</v>
      </c>
      <c r="I717" s="14">
        <v>1399987.9</v>
      </c>
      <c r="J717" s="14">
        <v>1399987.9</v>
      </c>
      <c r="K717" s="15">
        <f t="shared" si="252"/>
        <v>0</v>
      </c>
    </row>
    <row r="718" spans="2:11" ht="25.5" x14ac:dyDescent="0.2">
      <c r="B718" s="21"/>
      <c r="C718" s="29"/>
      <c r="D718" s="29"/>
      <c r="E718" s="39" t="s">
        <v>795</v>
      </c>
      <c r="F718" s="14">
        <v>0</v>
      </c>
      <c r="G718" s="14">
        <v>1299863.52</v>
      </c>
      <c r="H718" s="14">
        <f t="shared" si="259"/>
        <v>1299863.52</v>
      </c>
      <c r="I718" s="14">
        <v>1299863.52</v>
      </c>
      <c r="J718" s="14">
        <v>1299863.52</v>
      </c>
      <c r="K718" s="15">
        <f t="shared" si="252"/>
        <v>0</v>
      </c>
    </row>
    <row r="719" spans="2:11" ht="25.5" x14ac:dyDescent="0.2">
      <c r="B719" s="21"/>
      <c r="C719" s="29"/>
      <c r="D719" s="29"/>
      <c r="E719" s="39" t="s">
        <v>796</v>
      </c>
      <c r="F719" s="14">
        <v>0</v>
      </c>
      <c r="G719" s="14">
        <v>899999.99</v>
      </c>
      <c r="H719" s="14">
        <f t="shared" si="259"/>
        <v>899999.99</v>
      </c>
      <c r="I719" s="14">
        <v>899999.99</v>
      </c>
      <c r="J719" s="14">
        <v>899999.99</v>
      </c>
      <c r="K719" s="15">
        <f t="shared" si="252"/>
        <v>0</v>
      </c>
    </row>
    <row r="720" spans="2:11" ht="38.25" x14ac:dyDescent="0.2">
      <c r="B720" s="21"/>
      <c r="C720" s="29"/>
      <c r="D720" s="29"/>
      <c r="E720" s="39" t="s">
        <v>797</v>
      </c>
      <c r="F720" s="14">
        <v>0</v>
      </c>
      <c r="G720" s="14">
        <v>450064.65</v>
      </c>
      <c r="H720" s="14">
        <f t="shared" si="259"/>
        <v>450064.65</v>
      </c>
      <c r="I720" s="14">
        <v>450064.65</v>
      </c>
      <c r="J720" s="14">
        <v>450064.65</v>
      </c>
      <c r="K720" s="15">
        <f t="shared" si="252"/>
        <v>0</v>
      </c>
    </row>
    <row r="721" spans="2:11" ht="25.5" x14ac:dyDescent="0.2">
      <c r="B721" s="21"/>
      <c r="C721" s="29"/>
      <c r="D721" s="29"/>
      <c r="E721" s="39" t="s">
        <v>727</v>
      </c>
      <c r="F721" s="14">
        <v>0</v>
      </c>
      <c r="G721" s="14">
        <v>2017010.07</v>
      </c>
      <c r="H721" s="14">
        <f t="shared" si="259"/>
        <v>2017010.07</v>
      </c>
      <c r="I721" s="14">
        <v>2017010.07</v>
      </c>
      <c r="J721" s="14">
        <v>2017010.07</v>
      </c>
      <c r="K721" s="15">
        <f t="shared" si="252"/>
        <v>0</v>
      </c>
    </row>
    <row r="722" spans="2:11" ht="38.25" x14ac:dyDescent="0.2">
      <c r="B722" s="21"/>
      <c r="C722" s="29"/>
      <c r="D722" s="29"/>
      <c r="E722" s="39" t="s">
        <v>798</v>
      </c>
      <c r="F722" s="14">
        <v>0</v>
      </c>
      <c r="G722" s="14">
        <v>1000000.03</v>
      </c>
      <c r="H722" s="14">
        <f t="shared" si="259"/>
        <v>1000000.03</v>
      </c>
      <c r="I722" s="14">
        <v>1000000.03</v>
      </c>
      <c r="J722" s="14">
        <v>1000000.03</v>
      </c>
      <c r="K722" s="15">
        <f t="shared" si="252"/>
        <v>0</v>
      </c>
    </row>
    <row r="723" spans="2:11" ht="38.25" x14ac:dyDescent="0.2">
      <c r="B723" s="21"/>
      <c r="C723" s="29"/>
      <c r="D723" s="29"/>
      <c r="E723" s="39" t="s">
        <v>799</v>
      </c>
      <c r="F723" s="14">
        <v>0</v>
      </c>
      <c r="G723" s="14">
        <v>850000</v>
      </c>
      <c r="H723" s="14">
        <f t="shared" si="259"/>
        <v>850000</v>
      </c>
      <c r="I723" s="14">
        <v>850000</v>
      </c>
      <c r="J723" s="14">
        <v>850000</v>
      </c>
      <c r="K723" s="15">
        <f t="shared" si="252"/>
        <v>0</v>
      </c>
    </row>
    <row r="724" spans="2:11" ht="38.25" x14ac:dyDescent="0.2">
      <c r="B724" s="21"/>
      <c r="C724" s="29"/>
      <c r="D724" s="29"/>
      <c r="E724" s="39" t="s">
        <v>800</v>
      </c>
      <c r="F724" s="14">
        <v>0</v>
      </c>
      <c r="G724" s="14">
        <v>952922.15</v>
      </c>
      <c r="H724" s="14">
        <f t="shared" si="259"/>
        <v>952922.15</v>
      </c>
      <c r="I724" s="14">
        <v>952922.15</v>
      </c>
      <c r="J724" s="14">
        <v>952922.15</v>
      </c>
      <c r="K724" s="15">
        <f t="shared" si="252"/>
        <v>0</v>
      </c>
    </row>
    <row r="725" spans="2:11" ht="25.5" x14ac:dyDescent="0.2">
      <c r="B725" s="21"/>
      <c r="C725" s="29"/>
      <c r="D725" s="29"/>
      <c r="E725" s="39" t="s">
        <v>801</v>
      </c>
      <c r="F725" s="14">
        <v>0</v>
      </c>
      <c r="G725" s="14">
        <v>847031.69</v>
      </c>
      <c r="H725" s="14">
        <f t="shared" si="259"/>
        <v>847031.69</v>
      </c>
      <c r="I725" s="14">
        <v>847031.69</v>
      </c>
      <c r="J725" s="14">
        <v>847031.69</v>
      </c>
      <c r="K725" s="15">
        <f t="shared" si="252"/>
        <v>0</v>
      </c>
    </row>
    <row r="726" spans="2:11" ht="38.25" x14ac:dyDescent="0.2">
      <c r="B726" s="21"/>
      <c r="C726" s="29"/>
      <c r="D726" s="29"/>
      <c r="E726" s="39" t="s">
        <v>802</v>
      </c>
      <c r="F726" s="14">
        <v>0</v>
      </c>
      <c r="G726" s="14">
        <v>1399998.88</v>
      </c>
      <c r="H726" s="14">
        <f t="shared" si="259"/>
        <v>1399998.88</v>
      </c>
      <c r="I726" s="14">
        <v>1399998.88</v>
      </c>
      <c r="J726" s="14">
        <v>1399998.88</v>
      </c>
      <c r="K726" s="15">
        <f t="shared" si="252"/>
        <v>0</v>
      </c>
    </row>
    <row r="727" spans="2:11" ht="38.25" x14ac:dyDescent="0.2">
      <c r="B727" s="21"/>
      <c r="C727" s="29"/>
      <c r="D727" s="29"/>
      <c r="E727" s="39" t="s">
        <v>803</v>
      </c>
      <c r="F727" s="14">
        <v>0</v>
      </c>
      <c r="G727" s="14">
        <v>1599999.99</v>
      </c>
      <c r="H727" s="14">
        <f t="shared" si="259"/>
        <v>1599999.99</v>
      </c>
      <c r="I727" s="14">
        <v>1599999.99</v>
      </c>
      <c r="J727" s="14">
        <v>1599999.99</v>
      </c>
      <c r="K727" s="15">
        <f t="shared" si="252"/>
        <v>0</v>
      </c>
    </row>
    <row r="728" spans="2:11" ht="25.5" x14ac:dyDescent="0.2">
      <c r="B728" s="21"/>
      <c r="C728" s="29"/>
      <c r="D728" s="29"/>
      <c r="E728" s="39" t="s">
        <v>804</v>
      </c>
      <c r="F728" s="14">
        <v>0</v>
      </c>
      <c r="G728" s="14">
        <v>900000</v>
      </c>
      <c r="H728" s="14">
        <f t="shared" si="259"/>
        <v>900000</v>
      </c>
      <c r="I728" s="14">
        <v>900000</v>
      </c>
      <c r="J728" s="14">
        <v>900000</v>
      </c>
      <c r="K728" s="15">
        <f t="shared" si="252"/>
        <v>0</v>
      </c>
    </row>
    <row r="729" spans="2:11" ht="38.25" x14ac:dyDescent="0.2">
      <c r="B729" s="21"/>
      <c r="C729" s="29"/>
      <c r="D729" s="29"/>
      <c r="E729" s="39" t="s">
        <v>805</v>
      </c>
      <c r="F729" s="14">
        <v>0</v>
      </c>
      <c r="G729" s="14">
        <v>999999.99</v>
      </c>
      <c r="H729" s="14">
        <f t="shared" si="259"/>
        <v>999999.99</v>
      </c>
      <c r="I729" s="14">
        <v>999999.99</v>
      </c>
      <c r="J729" s="14">
        <v>999999.99</v>
      </c>
      <c r="K729" s="15">
        <f t="shared" si="252"/>
        <v>0</v>
      </c>
    </row>
    <row r="730" spans="2:11" ht="25.5" x14ac:dyDescent="0.2">
      <c r="B730" s="21"/>
      <c r="C730" s="29"/>
      <c r="D730" s="29"/>
      <c r="E730" s="39" t="s">
        <v>806</v>
      </c>
      <c r="F730" s="14">
        <v>0</v>
      </c>
      <c r="G730" s="14">
        <v>700000</v>
      </c>
      <c r="H730" s="14">
        <f t="shared" si="259"/>
        <v>700000</v>
      </c>
      <c r="I730" s="14">
        <v>700000</v>
      </c>
      <c r="J730" s="14">
        <v>700000</v>
      </c>
      <c r="K730" s="15">
        <f t="shared" si="252"/>
        <v>0</v>
      </c>
    </row>
    <row r="731" spans="2:11" ht="25.5" x14ac:dyDescent="0.2">
      <c r="B731" s="21"/>
      <c r="C731" s="29"/>
      <c r="D731" s="29"/>
      <c r="E731" s="39" t="s">
        <v>807</v>
      </c>
      <c r="F731" s="14">
        <v>0</v>
      </c>
      <c r="G731" s="14">
        <v>1299999.99</v>
      </c>
      <c r="H731" s="14">
        <f t="shared" si="259"/>
        <v>1299999.99</v>
      </c>
      <c r="I731" s="14">
        <v>1299999.99</v>
      </c>
      <c r="J731" s="14">
        <v>1299999.99</v>
      </c>
      <c r="K731" s="15">
        <f t="shared" si="252"/>
        <v>0</v>
      </c>
    </row>
    <row r="732" spans="2:11" ht="25.5" x14ac:dyDescent="0.2">
      <c r="B732" s="21"/>
      <c r="C732" s="29"/>
      <c r="D732" s="29"/>
      <c r="E732" s="39" t="s">
        <v>808</v>
      </c>
      <c r="F732" s="14">
        <v>0</v>
      </c>
      <c r="G732" s="14">
        <v>900000</v>
      </c>
      <c r="H732" s="14">
        <f t="shared" si="259"/>
        <v>900000</v>
      </c>
      <c r="I732" s="14">
        <v>900000</v>
      </c>
      <c r="J732" s="14">
        <v>900000</v>
      </c>
      <c r="K732" s="15">
        <f t="shared" si="252"/>
        <v>0</v>
      </c>
    </row>
    <row r="733" spans="2:11" ht="25.5" x14ac:dyDescent="0.2">
      <c r="B733" s="21"/>
      <c r="C733" s="29"/>
      <c r="D733" s="29"/>
      <c r="E733" s="39" t="s">
        <v>809</v>
      </c>
      <c r="F733" s="14">
        <v>0</v>
      </c>
      <c r="G733" s="14">
        <v>499499.39</v>
      </c>
      <c r="H733" s="14">
        <f t="shared" si="259"/>
        <v>499499.39</v>
      </c>
      <c r="I733" s="14">
        <v>499499.39</v>
      </c>
      <c r="J733" s="14">
        <v>499499.39</v>
      </c>
      <c r="K733" s="15">
        <f t="shared" si="252"/>
        <v>0</v>
      </c>
    </row>
    <row r="734" spans="2:11" ht="25.5" x14ac:dyDescent="0.2">
      <c r="B734" s="21"/>
      <c r="C734" s="29"/>
      <c r="D734" s="29"/>
      <c r="E734" s="39" t="s">
        <v>810</v>
      </c>
      <c r="F734" s="14">
        <v>0</v>
      </c>
      <c r="G734" s="14">
        <v>999999.99</v>
      </c>
      <c r="H734" s="14">
        <f t="shared" si="259"/>
        <v>999999.99</v>
      </c>
      <c r="I734" s="14">
        <v>999999.99</v>
      </c>
      <c r="J734" s="14">
        <v>999999.99</v>
      </c>
      <c r="K734" s="15">
        <f t="shared" si="252"/>
        <v>0</v>
      </c>
    </row>
    <row r="735" spans="2:11" ht="25.5" x14ac:dyDescent="0.2">
      <c r="B735" s="21"/>
      <c r="C735" s="29"/>
      <c r="D735" s="29"/>
      <c r="E735" s="39" t="s">
        <v>811</v>
      </c>
      <c r="F735" s="14">
        <v>0</v>
      </c>
      <c r="G735" s="14">
        <v>799172.85</v>
      </c>
      <c r="H735" s="14">
        <f t="shared" si="259"/>
        <v>799172.85</v>
      </c>
      <c r="I735" s="14">
        <v>799172.85</v>
      </c>
      <c r="J735" s="14">
        <v>799172.85</v>
      </c>
      <c r="K735" s="15">
        <f t="shared" si="252"/>
        <v>0</v>
      </c>
    </row>
    <row r="736" spans="2:11" ht="38.25" x14ac:dyDescent="0.2">
      <c r="B736" s="21"/>
      <c r="C736" s="29"/>
      <c r="D736" s="29"/>
      <c r="E736" s="39" t="s">
        <v>812</v>
      </c>
      <c r="F736" s="14">
        <v>0</v>
      </c>
      <c r="G736" s="14">
        <v>999999.99</v>
      </c>
      <c r="H736" s="14">
        <f t="shared" si="259"/>
        <v>999999.99</v>
      </c>
      <c r="I736" s="14">
        <v>999999.99</v>
      </c>
      <c r="J736" s="14">
        <v>999999.99</v>
      </c>
      <c r="K736" s="15">
        <f t="shared" si="252"/>
        <v>0</v>
      </c>
    </row>
    <row r="737" spans="2:11" ht="38.25" x14ac:dyDescent="0.2">
      <c r="B737" s="21"/>
      <c r="C737" s="29"/>
      <c r="D737" s="29"/>
      <c r="E737" s="39" t="s">
        <v>813</v>
      </c>
      <c r="F737" s="14">
        <v>0</v>
      </c>
      <c r="G737" s="14">
        <v>1898576.8</v>
      </c>
      <c r="H737" s="14">
        <f t="shared" si="259"/>
        <v>1898576.8</v>
      </c>
      <c r="I737" s="14">
        <v>1898576.8</v>
      </c>
      <c r="J737" s="14">
        <v>949288.4</v>
      </c>
      <c r="K737" s="15">
        <f t="shared" si="252"/>
        <v>0</v>
      </c>
    </row>
    <row r="738" spans="2:11" ht="25.5" x14ac:dyDescent="0.2">
      <c r="B738" s="21"/>
      <c r="C738" s="29"/>
      <c r="D738" s="29"/>
      <c r="E738" s="39" t="s">
        <v>814</v>
      </c>
      <c r="F738" s="14">
        <v>0</v>
      </c>
      <c r="G738" s="14">
        <v>999999.99</v>
      </c>
      <c r="H738" s="14">
        <f t="shared" ref="H738:H782" si="260">F738+G738</f>
        <v>999999.99</v>
      </c>
      <c r="I738" s="14">
        <v>999999.99</v>
      </c>
      <c r="J738" s="14">
        <v>999999.99</v>
      </c>
      <c r="K738" s="15">
        <f t="shared" si="252"/>
        <v>0</v>
      </c>
    </row>
    <row r="739" spans="2:11" ht="25.5" x14ac:dyDescent="0.2">
      <c r="B739" s="21"/>
      <c r="C739" s="29"/>
      <c r="D739" s="29"/>
      <c r="E739" s="39" t="s">
        <v>815</v>
      </c>
      <c r="F739" s="14">
        <v>0</v>
      </c>
      <c r="G739" s="14">
        <v>1299999.99</v>
      </c>
      <c r="H739" s="14">
        <f t="shared" si="260"/>
        <v>1299999.99</v>
      </c>
      <c r="I739" s="14">
        <v>1299999.99</v>
      </c>
      <c r="J739" s="14">
        <v>1299999.99</v>
      </c>
      <c r="K739" s="15">
        <f t="shared" si="252"/>
        <v>0</v>
      </c>
    </row>
    <row r="740" spans="2:11" ht="25.5" x14ac:dyDescent="0.2">
      <c r="B740" s="21"/>
      <c r="C740" s="29"/>
      <c r="D740" s="29"/>
      <c r="E740" s="39" t="s">
        <v>816</v>
      </c>
      <c r="F740" s="14">
        <v>0</v>
      </c>
      <c r="G740" s="14">
        <v>900000</v>
      </c>
      <c r="H740" s="14">
        <f t="shared" si="260"/>
        <v>900000</v>
      </c>
      <c r="I740" s="14">
        <v>900000</v>
      </c>
      <c r="J740" s="14">
        <v>900000</v>
      </c>
      <c r="K740" s="15">
        <f t="shared" si="252"/>
        <v>0</v>
      </c>
    </row>
    <row r="741" spans="2:11" ht="38.25" x14ac:dyDescent="0.2">
      <c r="B741" s="21"/>
      <c r="C741" s="29"/>
      <c r="D741" s="29"/>
      <c r="E741" s="39" t="s">
        <v>817</v>
      </c>
      <c r="F741" s="14">
        <v>0</v>
      </c>
      <c r="G741" s="14">
        <v>1200000</v>
      </c>
      <c r="H741" s="14">
        <f t="shared" si="260"/>
        <v>1200000</v>
      </c>
      <c r="I741" s="14">
        <v>1200000</v>
      </c>
      <c r="J741" s="14">
        <v>1200000</v>
      </c>
      <c r="K741" s="15">
        <f t="shared" si="252"/>
        <v>0</v>
      </c>
    </row>
    <row r="742" spans="2:11" ht="38.25" x14ac:dyDescent="0.2">
      <c r="B742" s="21"/>
      <c r="C742" s="29"/>
      <c r="D742" s="29"/>
      <c r="E742" s="39" t="s">
        <v>818</v>
      </c>
      <c r="F742" s="14">
        <v>0</v>
      </c>
      <c r="G742" s="14">
        <v>899999.98</v>
      </c>
      <c r="H742" s="14">
        <f t="shared" si="260"/>
        <v>899999.98</v>
      </c>
      <c r="I742" s="14">
        <v>899999.98</v>
      </c>
      <c r="J742" s="14">
        <v>899999.98</v>
      </c>
      <c r="K742" s="15">
        <f t="shared" si="252"/>
        <v>0</v>
      </c>
    </row>
    <row r="743" spans="2:11" ht="38.25" x14ac:dyDescent="0.2">
      <c r="B743" s="21"/>
      <c r="C743" s="29"/>
      <c r="D743" s="29"/>
      <c r="E743" s="39" t="s">
        <v>819</v>
      </c>
      <c r="F743" s="14">
        <v>0</v>
      </c>
      <c r="G743" s="14">
        <v>1899996</v>
      </c>
      <c r="H743" s="14">
        <f t="shared" si="260"/>
        <v>1899996</v>
      </c>
      <c r="I743" s="14">
        <v>1899996</v>
      </c>
      <c r="J743" s="14">
        <v>1899996</v>
      </c>
      <c r="K743" s="15">
        <f t="shared" si="252"/>
        <v>0</v>
      </c>
    </row>
    <row r="744" spans="2:11" ht="25.5" x14ac:dyDescent="0.2">
      <c r="B744" s="21"/>
      <c r="C744" s="29"/>
      <c r="D744" s="29"/>
      <c r="E744" s="39" t="s">
        <v>820</v>
      </c>
      <c r="F744" s="14">
        <v>0</v>
      </c>
      <c r="G744" s="14">
        <v>599999.93999999994</v>
      </c>
      <c r="H744" s="14">
        <f t="shared" si="260"/>
        <v>599999.93999999994</v>
      </c>
      <c r="I744" s="14">
        <v>599999.93999999994</v>
      </c>
      <c r="J744" s="14">
        <v>599999.93999999994</v>
      </c>
      <c r="K744" s="15">
        <f t="shared" si="252"/>
        <v>0</v>
      </c>
    </row>
    <row r="745" spans="2:11" ht="38.25" x14ac:dyDescent="0.2">
      <c r="B745" s="21"/>
      <c r="C745" s="29"/>
      <c r="D745" s="29"/>
      <c r="E745" s="39" t="s">
        <v>821</v>
      </c>
      <c r="F745" s="14">
        <v>0</v>
      </c>
      <c r="G745" s="14">
        <v>300000</v>
      </c>
      <c r="H745" s="14">
        <f t="shared" si="260"/>
        <v>300000</v>
      </c>
      <c r="I745" s="14">
        <v>300000</v>
      </c>
      <c r="J745" s="14">
        <v>300000</v>
      </c>
      <c r="K745" s="15">
        <f t="shared" si="252"/>
        <v>0</v>
      </c>
    </row>
    <row r="746" spans="2:11" ht="25.5" x14ac:dyDescent="0.2">
      <c r="B746" s="21"/>
      <c r="C746" s="29"/>
      <c r="D746" s="29"/>
      <c r="E746" s="39" t="s">
        <v>822</v>
      </c>
      <c r="F746" s="14">
        <v>0</v>
      </c>
      <c r="G746" s="14">
        <v>546357.57999999996</v>
      </c>
      <c r="H746" s="14">
        <f t="shared" si="260"/>
        <v>546357.57999999996</v>
      </c>
      <c r="I746" s="14">
        <v>546357.57999999996</v>
      </c>
      <c r="J746" s="14">
        <v>546357.57999999996</v>
      </c>
      <c r="K746" s="15">
        <f t="shared" si="252"/>
        <v>0</v>
      </c>
    </row>
    <row r="747" spans="2:11" ht="25.5" x14ac:dyDescent="0.2">
      <c r="B747" s="21"/>
      <c r="C747" s="29"/>
      <c r="D747" s="29"/>
      <c r="E747" s="39" t="s">
        <v>823</v>
      </c>
      <c r="F747" s="14">
        <v>0</v>
      </c>
      <c r="G747" s="14">
        <v>257069.64</v>
      </c>
      <c r="H747" s="14">
        <f t="shared" si="260"/>
        <v>257069.64</v>
      </c>
      <c r="I747" s="14">
        <v>257067.94</v>
      </c>
      <c r="J747" s="14">
        <v>257067.94</v>
      </c>
      <c r="K747" s="15">
        <f t="shared" si="252"/>
        <v>1.7000000000116415</v>
      </c>
    </row>
    <row r="748" spans="2:11" ht="25.5" x14ac:dyDescent="0.2">
      <c r="B748" s="21"/>
      <c r="C748" s="29"/>
      <c r="D748" s="29"/>
      <c r="E748" s="39" t="s">
        <v>824</v>
      </c>
      <c r="F748" s="14">
        <v>0</v>
      </c>
      <c r="G748" s="14">
        <v>650211.57999999996</v>
      </c>
      <c r="H748" s="14">
        <f t="shared" si="260"/>
        <v>650211.57999999996</v>
      </c>
      <c r="I748" s="14">
        <v>650211.57999999996</v>
      </c>
      <c r="J748" s="14">
        <v>650211.57999999996</v>
      </c>
      <c r="K748" s="15">
        <f t="shared" si="252"/>
        <v>0</v>
      </c>
    </row>
    <row r="749" spans="2:11" ht="25.5" x14ac:dyDescent="0.2">
      <c r="B749" s="21"/>
      <c r="C749" s="29"/>
      <c r="D749" s="29"/>
      <c r="E749" s="39" t="s">
        <v>825</v>
      </c>
      <c r="F749" s="14">
        <v>0</v>
      </c>
      <c r="G749" s="14">
        <v>800000.72</v>
      </c>
      <c r="H749" s="14">
        <f t="shared" si="260"/>
        <v>800000.72</v>
      </c>
      <c r="I749" s="14">
        <v>800000.72</v>
      </c>
      <c r="J749" s="14">
        <v>800000.72</v>
      </c>
      <c r="K749" s="15">
        <f t="shared" si="252"/>
        <v>0</v>
      </c>
    </row>
    <row r="750" spans="2:11" ht="38.25" x14ac:dyDescent="0.2">
      <c r="B750" s="21"/>
      <c r="C750" s="29"/>
      <c r="D750" s="29"/>
      <c r="E750" s="39" t="s">
        <v>826</v>
      </c>
      <c r="F750" s="14">
        <v>0</v>
      </c>
      <c r="G750" s="14">
        <v>901790.59</v>
      </c>
      <c r="H750" s="14">
        <f t="shared" si="260"/>
        <v>901790.59</v>
      </c>
      <c r="I750" s="14">
        <v>901790.59</v>
      </c>
      <c r="J750" s="14">
        <v>901790.59</v>
      </c>
      <c r="K750" s="15">
        <f t="shared" si="252"/>
        <v>0</v>
      </c>
    </row>
    <row r="751" spans="2:11" ht="25.5" x14ac:dyDescent="0.2">
      <c r="B751" s="21"/>
      <c r="C751" s="29"/>
      <c r="D751" s="29"/>
      <c r="E751" s="39" t="s">
        <v>728</v>
      </c>
      <c r="F751" s="14">
        <v>0</v>
      </c>
      <c r="G751" s="14">
        <v>495900</v>
      </c>
      <c r="H751" s="14">
        <f t="shared" si="260"/>
        <v>495900</v>
      </c>
      <c r="I751" s="14">
        <v>495900</v>
      </c>
      <c r="J751" s="14">
        <v>495900</v>
      </c>
      <c r="K751" s="15">
        <f t="shared" si="252"/>
        <v>0</v>
      </c>
    </row>
    <row r="752" spans="2:11" ht="51" x14ac:dyDescent="0.2">
      <c r="B752" s="21"/>
      <c r="C752" s="29"/>
      <c r="D752" s="29"/>
      <c r="E752" s="39" t="s">
        <v>729</v>
      </c>
      <c r="F752" s="14">
        <v>0</v>
      </c>
      <c r="G752" s="14">
        <v>552160</v>
      </c>
      <c r="H752" s="14">
        <f t="shared" si="260"/>
        <v>552160</v>
      </c>
      <c r="I752" s="14">
        <v>552160</v>
      </c>
      <c r="J752" s="14">
        <v>552160</v>
      </c>
      <c r="K752" s="15">
        <f t="shared" si="252"/>
        <v>0</v>
      </c>
    </row>
    <row r="753" spans="2:11" ht="38.25" x14ac:dyDescent="0.2">
      <c r="B753" s="21"/>
      <c r="C753" s="29"/>
      <c r="D753" s="29"/>
      <c r="E753" s="39" t="s">
        <v>730</v>
      </c>
      <c r="F753" s="14">
        <v>0</v>
      </c>
      <c r="G753" s="14">
        <v>538820</v>
      </c>
      <c r="H753" s="14">
        <f t="shared" si="260"/>
        <v>538820</v>
      </c>
      <c r="I753" s="14">
        <v>538820</v>
      </c>
      <c r="J753" s="14">
        <v>538820</v>
      </c>
      <c r="K753" s="15">
        <f t="shared" si="252"/>
        <v>0</v>
      </c>
    </row>
    <row r="754" spans="2:11" ht="51" x14ac:dyDescent="0.2">
      <c r="B754" s="21"/>
      <c r="C754" s="29"/>
      <c r="D754" s="29"/>
      <c r="E754" s="39" t="s">
        <v>731</v>
      </c>
      <c r="F754" s="14">
        <v>0</v>
      </c>
      <c r="G754" s="14">
        <v>621470</v>
      </c>
      <c r="H754" s="14">
        <f t="shared" si="260"/>
        <v>621470</v>
      </c>
      <c r="I754" s="14">
        <v>621470</v>
      </c>
      <c r="J754" s="14">
        <v>621470</v>
      </c>
      <c r="K754" s="15">
        <f t="shared" si="252"/>
        <v>0</v>
      </c>
    </row>
    <row r="755" spans="2:11" ht="25.5" x14ac:dyDescent="0.2">
      <c r="B755" s="21"/>
      <c r="C755" s="29"/>
      <c r="D755" s="29"/>
      <c r="E755" s="39" t="s">
        <v>732</v>
      </c>
      <c r="F755" s="14">
        <v>0</v>
      </c>
      <c r="G755" s="14">
        <v>111160.35</v>
      </c>
      <c r="H755" s="14">
        <f t="shared" si="260"/>
        <v>111160.35</v>
      </c>
      <c r="I755" s="14">
        <v>111160.35</v>
      </c>
      <c r="J755" s="14">
        <v>111160.35</v>
      </c>
      <c r="K755" s="15">
        <f t="shared" si="252"/>
        <v>0</v>
      </c>
    </row>
    <row r="756" spans="2:11" x14ac:dyDescent="0.2">
      <c r="B756" s="20"/>
      <c r="C756" s="28"/>
      <c r="D756" s="28"/>
      <c r="E756" s="25" t="s">
        <v>376</v>
      </c>
      <c r="F756" s="12">
        <f>SUM(F757:F766)</f>
        <v>7900000</v>
      </c>
      <c r="G756" s="12">
        <f>SUM(G757:G766)</f>
        <v>-1649567.93</v>
      </c>
      <c r="H756" s="12">
        <f t="shared" si="260"/>
        <v>6250432.0700000003</v>
      </c>
      <c r="I756" s="12">
        <f>SUM(I757:I766)</f>
        <v>6250432.0700000003</v>
      </c>
      <c r="J756" s="12">
        <f>SUM(J757:J766)</f>
        <v>6250432.0700000003</v>
      </c>
      <c r="K756" s="13">
        <f t="shared" ref="K756:K777" si="261">H756-I756</f>
        <v>0</v>
      </c>
    </row>
    <row r="757" spans="2:11" ht="25.5" x14ac:dyDescent="0.2">
      <c r="B757" s="21"/>
      <c r="C757" s="29"/>
      <c r="D757" s="29"/>
      <c r="E757" s="39" t="s">
        <v>827</v>
      </c>
      <c r="F757" s="14">
        <v>1550000</v>
      </c>
      <c r="G757" s="14">
        <v>-499992.3</v>
      </c>
      <c r="H757" s="14">
        <f t="shared" si="260"/>
        <v>1050007.7</v>
      </c>
      <c r="I757" s="14">
        <v>1050007.7</v>
      </c>
      <c r="J757" s="14">
        <v>1050007.7</v>
      </c>
      <c r="K757" s="15">
        <f t="shared" ref="K757:K766" si="262">H757-I757</f>
        <v>0</v>
      </c>
    </row>
    <row r="758" spans="2:11" ht="25.5" x14ac:dyDescent="0.2">
      <c r="B758" s="21"/>
      <c r="C758" s="29"/>
      <c r="D758" s="29"/>
      <c r="E758" s="39" t="s">
        <v>828</v>
      </c>
      <c r="F758" s="14">
        <v>1400000</v>
      </c>
      <c r="G758" s="14">
        <v>-400000.03</v>
      </c>
      <c r="H758" s="14">
        <f t="shared" ref="H758:H760" si="263">F758+G758</f>
        <v>999999.97</v>
      </c>
      <c r="I758" s="14">
        <v>999999.97</v>
      </c>
      <c r="J758" s="14">
        <v>999999.97</v>
      </c>
      <c r="K758" s="15">
        <f t="shared" ref="K758:K760" si="264">H758-I758</f>
        <v>0</v>
      </c>
    </row>
    <row r="759" spans="2:11" ht="25.5" x14ac:dyDescent="0.2">
      <c r="B759" s="21"/>
      <c r="C759" s="29"/>
      <c r="D759" s="29"/>
      <c r="E759" s="39" t="s">
        <v>702</v>
      </c>
      <c r="F759" s="14">
        <v>1700000</v>
      </c>
      <c r="G759" s="14">
        <v>-1700000</v>
      </c>
      <c r="H759" s="14">
        <f t="shared" si="263"/>
        <v>0</v>
      </c>
      <c r="I759" s="14">
        <v>0</v>
      </c>
      <c r="J759" s="14">
        <v>0</v>
      </c>
      <c r="K759" s="15">
        <f t="shared" si="264"/>
        <v>0</v>
      </c>
    </row>
    <row r="760" spans="2:11" ht="25.5" x14ac:dyDescent="0.2">
      <c r="B760" s="21"/>
      <c r="C760" s="29"/>
      <c r="D760" s="29"/>
      <c r="E760" s="39" t="s">
        <v>829</v>
      </c>
      <c r="F760" s="14">
        <v>950000</v>
      </c>
      <c r="G760" s="14">
        <v>-650000</v>
      </c>
      <c r="H760" s="14">
        <f t="shared" si="263"/>
        <v>300000</v>
      </c>
      <c r="I760" s="14">
        <v>300000</v>
      </c>
      <c r="J760" s="14">
        <v>300000</v>
      </c>
      <c r="K760" s="15">
        <f t="shared" si="264"/>
        <v>0</v>
      </c>
    </row>
    <row r="761" spans="2:11" ht="25.5" x14ac:dyDescent="0.2">
      <c r="B761" s="21"/>
      <c r="C761" s="29"/>
      <c r="D761" s="29"/>
      <c r="E761" s="39" t="s">
        <v>703</v>
      </c>
      <c r="F761" s="14">
        <v>1400000</v>
      </c>
      <c r="G761" s="14">
        <v>-199999.99</v>
      </c>
      <c r="H761" s="14">
        <f t="shared" ref="H761:H763" si="265">F761+G761</f>
        <v>1200000.01</v>
      </c>
      <c r="I761" s="14">
        <v>1200000.01</v>
      </c>
      <c r="J761" s="14">
        <v>1200000.01</v>
      </c>
      <c r="K761" s="15">
        <f t="shared" ref="K761:K763" si="266">H761-I761</f>
        <v>0</v>
      </c>
    </row>
    <row r="762" spans="2:11" ht="38.25" x14ac:dyDescent="0.2">
      <c r="B762" s="21"/>
      <c r="C762" s="29"/>
      <c r="D762" s="29"/>
      <c r="E762" s="39" t="s">
        <v>830</v>
      </c>
      <c r="F762" s="14">
        <v>900000</v>
      </c>
      <c r="G762" s="14">
        <v>-400000</v>
      </c>
      <c r="H762" s="14">
        <f t="shared" si="265"/>
        <v>500000</v>
      </c>
      <c r="I762" s="14">
        <v>500000</v>
      </c>
      <c r="J762" s="14">
        <v>500000</v>
      </c>
      <c r="K762" s="15">
        <f t="shared" si="266"/>
        <v>0</v>
      </c>
    </row>
    <row r="763" spans="2:11" ht="51" x14ac:dyDescent="0.2">
      <c r="B763" s="21"/>
      <c r="C763" s="29"/>
      <c r="D763" s="29"/>
      <c r="E763" s="39" t="s">
        <v>831</v>
      </c>
      <c r="F763" s="14">
        <v>0</v>
      </c>
      <c r="G763" s="14">
        <v>849877.48</v>
      </c>
      <c r="H763" s="14">
        <f t="shared" si="265"/>
        <v>849877.48</v>
      </c>
      <c r="I763" s="14">
        <v>849877.48</v>
      </c>
      <c r="J763" s="14">
        <v>849877.48</v>
      </c>
      <c r="K763" s="15">
        <f t="shared" si="266"/>
        <v>0</v>
      </c>
    </row>
    <row r="764" spans="2:11" ht="38.25" x14ac:dyDescent="0.2">
      <c r="B764" s="21"/>
      <c r="C764" s="29"/>
      <c r="D764" s="29"/>
      <c r="E764" s="39" t="s">
        <v>832</v>
      </c>
      <c r="F764" s="14">
        <v>0</v>
      </c>
      <c r="G764" s="14">
        <v>199567.7</v>
      </c>
      <c r="H764" s="14">
        <f t="shared" si="260"/>
        <v>199567.7</v>
      </c>
      <c r="I764" s="14">
        <v>199567.7</v>
      </c>
      <c r="J764" s="14">
        <v>199567.7</v>
      </c>
      <c r="K764" s="15">
        <f t="shared" si="262"/>
        <v>0</v>
      </c>
    </row>
    <row r="765" spans="2:11" ht="38.25" x14ac:dyDescent="0.2">
      <c r="B765" s="21"/>
      <c r="C765" s="29"/>
      <c r="D765" s="29"/>
      <c r="E765" s="39" t="s">
        <v>833</v>
      </c>
      <c r="F765" s="14">
        <v>0</v>
      </c>
      <c r="G765" s="14">
        <v>199567.7</v>
      </c>
      <c r="H765" s="14">
        <f t="shared" si="260"/>
        <v>199567.7</v>
      </c>
      <c r="I765" s="14">
        <v>199567.7</v>
      </c>
      <c r="J765" s="14">
        <v>199567.7</v>
      </c>
      <c r="K765" s="15">
        <f t="shared" si="262"/>
        <v>0</v>
      </c>
    </row>
    <row r="766" spans="2:11" ht="25.5" x14ac:dyDescent="0.2">
      <c r="B766" s="21"/>
      <c r="C766" s="29"/>
      <c r="D766" s="29"/>
      <c r="E766" s="39" t="s">
        <v>834</v>
      </c>
      <c r="F766" s="14">
        <v>0</v>
      </c>
      <c r="G766" s="14">
        <v>951411.51</v>
      </c>
      <c r="H766" s="14">
        <f t="shared" si="260"/>
        <v>951411.51</v>
      </c>
      <c r="I766" s="14">
        <v>951411.51</v>
      </c>
      <c r="J766" s="14">
        <v>951411.51</v>
      </c>
      <c r="K766" s="15">
        <f t="shared" si="262"/>
        <v>0</v>
      </c>
    </row>
    <row r="767" spans="2:11" x14ac:dyDescent="0.2">
      <c r="B767" s="20"/>
      <c r="C767" s="28"/>
      <c r="D767" s="28" t="s">
        <v>377</v>
      </c>
      <c r="E767" s="25"/>
      <c r="F767" s="12">
        <v>0</v>
      </c>
      <c r="G767" s="12">
        <v>0</v>
      </c>
      <c r="H767" s="12">
        <f t="shared" si="260"/>
        <v>0</v>
      </c>
      <c r="I767" s="12">
        <v>0</v>
      </c>
      <c r="J767" s="12">
        <v>0</v>
      </c>
      <c r="K767" s="13">
        <f t="shared" si="261"/>
        <v>0</v>
      </c>
    </row>
    <row r="768" spans="2:11" x14ac:dyDescent="0.2">
      <c r="B768" s="20"/>
      <c r="C768" s="28"/>
      <c r="D768" s="28" t="s">
        <v>378</v>
      </c>
      <c r="E768" s="25"/>
      <c r="F768" s="12">
        <v>0</v>
      </c>
      <c r="G768" s="12">
        <v>0</v>
      </c>
      <c r="H768" s="12">
        <f t="shared" si="260"/>
        <v>0</v>
      </c>
      <c r="I768" s="12">
        <v>0</v>
      </c>
      <c r="J768" s="12">
        <v>0</v>
      </c>
      <c r="K768" s="13">
        <f t="shared" ref="K768:K770" si="267">H768-I768</f>
        <v>0</v>
      </c>
    </row>
    <row r="769" spans="2:11" x14ac:dyDescent="0.2">
      <c r="B769" s="20"/>
      <c r="C769" s="28"/>
      <c r="D769" s="28" t="s">
        <v>379</v>
      </c>
      <c r="E769" s="25"/>
      <c r="F769" s="12">
        <v>0</v>
      </c>
      <c r="G769" s="12">
        <v>0</v>
      </c>
      <c r="H769" s="12">
        <f t="shared" si="260"/>
        <v>0</v>
      </c>
      <c r="I769" s="12">
        <v>0</v>
      </c>
      <c r="J769" s="12">
        <v>0</v>
      </c>
      <c r="K769" s="13">
        <f t="shared" si="267"/>
        <v>0</v>
      </c>
    </row>
    <row r="770" spans="2:11" x14ac:dyDescent="0.2">
      <c r="B770" s="20"/>
      <c r="C770" s="28"/>
      <c r="D770" s="28" t="s">
        <v>380</v>
      </c>
      <c r="E770" s="25"/>
      <c r="F770" s="12">
        <v>0</v>
      </c>
      <c r="G770" s="12">
        <v>0</v>
      </c>
      <c r="H770" s="12">
        <f t="shared" si="260"/>
        <v>0</v>
      </c>
      <c r="I770" s="12">
        <v>0</v>
      </c>
      <c r="J770" s="12">
        <v>0</v>
      </c>
      <c r="K770" s="13">
        <f t="shared" si="267"/>
        <v>0</v>
      </c>
    </row>
    <row r="771" spans="2:11" x14ac:dyDescent="0.2">
      <c r="B771" s="20"/>
      <c r="C771" s="28" t="s">
        <v>381</v>
      </c>
      <c r="D771" s="28"/>
      <c r="E771" s="25"/>
      <c r="F771" s="12">
        <f>F772+F773+F774+F775+F776+F777+F778</f>
        <v>0</v>
      </c>
      <c r="G771" s="12">
        <f t="shared" ref="G771:K771" si="268">G772+G773+G774+G775+G776+G777+G778</f>
        <v>0</v>
      </c>
      <c r="H771" s="12">
        <f t="shared" si="260"/>
        <v>0</v>
      </c>
      <c r="I771" s="12">
        <f t="shared" si="268"/>
        <v>0</v>
      </c>
      <c r="J771" s="12">
        <f t="shared" si="268"/>
        <v>0</v>
      </c>
      <c r="K771" s="13">
        <f t="shared" si="268"/>
        <v>0</v>
      </c>
    </row>
    <row r="772" spans="2:11" x14ac:dyDescent="0.2">
      <c r="B772" s="20"/>
      <c r="C772" s="28"/>
      <c r="D772" s="28" t="s">
        <v>367</v>
      </c>
      <c r="E772" s="25"/>
      <c r="F772" s="12">
        <v>0</v>
      </c>
      <c r="G772" s="12">
        <v>0</v>
      </c>
      <c r="H772" s="12">
        <f t="shared" si="260"/>
        <v>0</v>
      </c>
      <c r="I772" s="12">
        <v>0</v>
      </c>
      <c r="J772" s="12">
        <v>0</v>
      </c>
      <c r="K772" s="13">
        <f t="shared" si="261"/>
        <v>0</v>
      </c>
    </row>
    <row r="773" spans="2:11" x14ac:dyDescent="0.2">
      <c r="B773" s="20"/>
      <c r="C773" s="28"/>
      <c r="D773" s="28" t="s">
        <v>369</v>
      </c>
      <c r="E773" s="25"/>
      <c r="F773" s="12">
        <v>0</v>
      </c>
      <c r="G773" s="12">
        <v>0</v>
      </c>
      <c r="H773" s="12">
        <f t="shared" si="260"/>
        <v>0</v>
      </c>
      <c r="I773" s="12">
        <v>0</v>
      </c>
      <c r="J773" s="12">
        <v>0</v>
      </c>
      <c r="K773" s="13">
        <f t="shared" si="261"/>
        <v>0</v>
      </c>
    </row>
    <row r="774" spans="2:11" x14ac:dyDescent="0.2">
      <c r="B774" s="20"/>
      <c r="C774" s="28"/>
      <c r="D774" s="28" t="s">
        <v>371</v>
      </c>
      <c r="E774" s="25"/>
      <c r="F774" s="12">
        <v>0</v>
      </c>
      <c r="G774" s="12">
        <v>0</v>
      </c>
      <c r="H774" s="12">
        <f t="shared" si="260"/>
        <v>0</v>
      </c>
      <c r="I774" s="12">
        <v>0</v>
      </c>
      <c r="J774" s="12">
        <v>0</v>
      </c>
      <c r="K774" s="13">
        <f t="shared" si="261"/>
        <v>0</v>
      </c>
    </row>
    <row r="775" spans="2:11" x14ac:dyDescent="0.2">
      <c r="B775" s="20"/>
      <c r="C775" s="28"/>
      <c r="D775" s="28" t="s">
        <v>373</v>
      </c>
      <c r="E775" s="25"/>
      <c r="F775" s="12">
        <v>0</v>
      </c>
      <c r="G775" s="12">
        <v>0</v>
      </c>
      <c r="H775" s="12">
        <f t="shared" si="260"/>
        <v>0</v>
      </c>
      <c r="I775" s="12">
        <v>0</v>
      </c>
      <c r="J775" s="12">
        <v>0</v>
      </c>
      <c r="K775" s="13">
        <f t="shared" si="261"/>
        <v>0</v>
      </c>
    </row>
    <row r="776" spans="2:11" x14ac:dyDescent="0.2">
      <c r="B776" s="20"/>
      <c r="C776" s="28"/>
      <c r="D776" s="28" t="s">
        <v>377</v>
      </c>
      <c r="E776" s="25"/>
      <c r="F776" s="12">
        <v>0</v>
      </c>
      <c r="G776" s="12">
        <v>0</v>
      </c>
      <c r="H776" s="12">
        <f t="shared" si="260"/>
        <v>0</v>
      </c>
      <c r="I776" s="12">
        <v>0</v>
      </c>
      <c r="J776" s="12">
        <v>0</v>
      </c>
      <c r="K776" s="13">
        <f t="shared" si="261"/>
        <v>0</v>
      </c>
    </row>
    <row r="777" spans="2:11" x14ac:dyDescent="0.2">
      <c r="B777" s="20"/>
      <c r="C777" s="28"/>
      <c r="D777" s="28" t="s">
        <v>378</v>
      </c>
      <c r="E777" s="25"/>
      <c r="F777" s="12">
        <v>0</v>
      </c>
      <c r="G777" s="12">
        <v>0</v>
      </c>
      <c r="H777" s="12">
        <f t="shared" si="260"/>
        <v>0</v>
      </c>
      <c r="I777" s="12">
        <v>0</v>
      </c>
      <c r="J777" s="12">
        <v>0</v>
      </c>
      <c r="K777" s="13">
        <f t="shared" si="261"/>
        <v>0</v>
      </c>
    </row>
    <row r="778" spans="2:11" x14ac:dyDescent="0.2">
      <c r="B778" s="20"/>
      <c r="C778" s="28"/>
      <c r="D778" s="28" t="s">
        <v>379</v>
      </c>
      <c r="E778" s="25"/>
      <c r="F778" s="12">
        <v>0</v>
      </c>
      <c r="G778" s="12">
        <v>0</v>
      </c>
      <c r="H778" s="12">
        <f t="shared" si="260"/>
        <v>0</v>
      </c>
      <c r="I778" s="12">
        <v>0</v>
      </c>
      <c r="J778" s="12">
        <v>0</v>
      </c>
      <c r="K778" s="13">
        <f t="shared" ref="K778:K836" si="269">H778-I778</f>
        <v>0</v>
      </c>
    </row>
    <row r="779" spans="2:11" x14ac:dyDescent="0.2">
      <c r="B779" s="20"/>
      <c r="C779" s="28"/>
      <c r="D779" s="28" t="s">
        <v>380</v>
      </c>
      <c r="E779" s="25"/>
      <c r="F779" s="12">
        <v>0</v>
      </c>
      <c r="G779" s="12">
        <v>0</v>
      </c>
      <c r="H779" s="12">
        <f t="shared" si="260"/>
        <v>0</v>
      </c>
      <c r="I779" s="12">
        <v>0</v>
      </c>
      <c r="J779" s="12">
        <v>0</v>
      </c>
      <c r="K779" s="13">
        <f t="shared" si="269"/>
        <v>0</v>
      </c>
    </row>
    <row r="780" spans="2:11" x14ac:dyDescent="0.2">
      <c r="B780" s="20"/>
      <c r="C780" s="28" t="s">
        <v>382</v>
      </c>
      <c r="D780" s="28"/>
      <c r="E780" s="25"/>
      <c r="F780" s="12">
        <v>0</v>
      </c>
      <c r="G780" s="12">
        <v>0</v>
      </c>
      <c r="H780" s="12">
        <f t="shared" si="260"/>
        <v>0</v>
      </c>
      <c r="I780" s="12">
        <v>0</v>
      </c>
      <c r="J780" s="12">
        <v>0</v>
      </c>
      <c r="K780" s="13">
        <f t="shared" si="269"/>
        <v>0</v>
      </c>
    </row>
    <row r="781" spans="2:11" x14ac:dyDescent="0.2">
      <c r="B781" s="20"/>
      <c r="C781" s="28"/>
      <c r="D781" s="28" t="s">
        <v>383</v>
      </c>
      <c r="E781" s="25"/>
      <c r="F781" s="12">
        <v>0</v>
      </c>
      <c r="G781" s="12">
        <v>0</v>
      </c>
      <c r="H781" s="12">
        <f t="shared" si="260"/>
        <v>0</v>
      </c>
      <c r="I781" s="12">
        <v>0</v>
      </c>
      <c r="J781" s="12">
        <v>0</v>
      </c>
      <c r="K781" s="13">
        <f t="shared" si="269"/>
        <v>0</v>
      </c>
    </row>
    <row r="782" spans="2:11" x14ac:dyDescent="0.2">
      <c r="B782" s="20"/>
      <c r="C782" s="28"/>
      <c r="D782" s="28" t="s">
        <v>384</v>
      </c>
      <c r="E782" s="25"/>
      <c r="F782" s="12">
        <v>0</v>
      </c>
      <c r="G782" s="12">
        <v>0</v>
      </c>
      <c r="H782" s="12">
        <f t="shared" si="260"/>
        <v>0</v>
      </c>
      <c r="I782" s="12">
        <v>0</v>
      </c>
      <c r="J782" s="12">
        <v>0</v>
      </c>
      <c r="K782" s="13">
        <f t="shared" si="269"/>
        <v>0</v>
      </c>
    </row>
    <row r="783" spans="2:11" x14ac:dyDescent="0.2">
      <c r="B783" s="20" t="s">
        <v>385</v>
      </c>
      <c r="C783" s="28"/>
      <c r="D783" s="28"/>
      <c r="E783" s="25"/>
      <c r="F783" s="12">
        <v>0</v>
      </c>
      <c r="G783" s="12">
        <v>0</v>
      </c>
      <c r="H783" s="12">
        <f t="shared" ref="H783:H846" si="270">F783+G783</f>
        <v>0</v>
      </c>
      <c r="I783" s="12">
        <v>0</v>
      </c>
      <c r="J783" s="12">
        <v>0</v>
      </c>
      <c r="K783" s="13">
        <f t="shared" si="269"/>
        <v>0</v>
      </c>
    </row>
    <row r="784" spans="2:11" x14ac:dyDescent="0.2">
      <c r="B784" s="20"/>
      <c r="C784" s="28" t="s">
        <v>386</v>
      </c>
      <c r="D784" s="28"/>
      <c r="E784" s="25"/>
      <c r="F784" s="12">
        <v>0</v>
      </c>
      <c r="G784" s="12">
        <v>0</v>
      </c>
      <c r="H784" s="12">
        <f t="shared" si="270"/>
        <v>0</v>
      </c>
      <c r="I784" s="12">
        <v>0</v>
      </c>
      <c r="J784" s="12">
        <v>0</v>
      </c>
      <c r="K784" s="13">
        <f t="shared" si="269"/>
        <v>0</v>
      </c>
    </row>
    <row r="785" spans="2:11" x14ac:dyDescent="0.2">
      <c r="B785" s="20"/>
      <c r="C785" s="28"/>
      <c r="D785" s="28" t="s">
        <v>387</v>
      </c>
      <c r="E785" s="25"/>
      <c r="F785" s="12">
        <v>0</v>
      </c>
      <c r="G785" s="12">
        <v>0</v>
      </c>
      <c r="H785" s="12">
        <f t="shared" si="270"/>
        <v>0</v>
      </c>
      <c r="I785" s="12">
        <v>0</v>
      </c>
      <c r="J785" s="12">
        <v>0</v>
      </c>
      <c r="K785" s="13">
        <f t="shared" si="269"/>
        <v>0</v>
      </c>
    </row>
    <row r="786" spans="2:11" x14ac:dyDescent="0.2">
      <c r="B786" s="20"/>
      <c r="C786" s="28"/>
      <c r="D786" s="28" t="s">
        <v>388</v>
      </c>
      <c r="E786" s="25"/>
      <c r="F786" s="12">
        <v>0</v>
      </c>
      <c r="G786" s="12">
        <v>0</v>
      </c>
      <c r="H786" s="12">
        <f t="shared" si="270"/>
        <v>0</v>
      </c>
      <c r="I786" s="12">
        <v>0</v>
      </c>
      <c r="J786" s="12">
        <v>0</v>
      </c>
      <c r="K786" s="13">
        <f t="shared" si="269"/>
        <v>0</v>
      </c>
    </row>
    <row r="787" spans="2:11" x14ac:dyDescent="0.2">
      <c r="B787" s="20"/>
      <c r="C787" s="28" t="s">
        <v>389</v>
      </c>
      <c r="D787" s="28"/>
      <c r="E787" s="25"/>
      <c r="F787" s="12">
        <v>0</v>
      </c>
      <c r="G787" s="12">
        <v>0</v>
      </c>
      <c r="H787" s="12">
        <f t="shared" si="270"/>
        <v>0</v>
      </c>
      <c r="I787" s="12">
        <v>0</v>
      </c>
      <c r="J787" s="12">
        <v>0</v>
      </c>
      <c r="K787" s="13">
        <f t="shared" si="269"/>
        <v>0</v>
      </c>
    </row>
    <row r="788" spans="2:11" x14ac:dyDescent="0.2">
      <c r="B788" s="20"/>
      <c r="C788" s="28"/>
      <c r="D788" s="28" t="s">
        <v>390</v>
      </c>
      <c r="E788" s="25"/>
      <c r="F788" s="12">
        <v>0</v>
      </c>
      <c r="G788" s="12">
        <v>0</v>
      </c>
      <c r="H788" s="12">
        <f t="shared" si="270"/>
        <v>0</v>
      </c>
      <c r="I788" s="12">
        <v>0</v>
      </c>
      <c r="J788" s="12">
        <v>0</v>
      </c>
      <c r="K788" s="13">
        <f t="shared" si="269"/>
        <v>0</v>
      </c>
    </row>
    <row r="789" spans="2:11" x14ac:dyDescent="0.2">
      <c r="B789" s="20"/>
      <c r="C789" s="28"/>
      <c r="D789" s="28" t="s">
        <v>391</v>
      </c>
      <c r="E789" s="25"/>
      <c r="F789" s="12">
        <v>0</v>
      </c>
      <c r="G789" s="12">
        <v>0</v>
      </c>
      <c r="H789" s="12">
        <f t="shared" si="270"/>
        <v>0</v>
      </c>
      <c r="I789" s="12">
        <v>0</v>
      </c>
      <c r="J789" s="12">
        <v>0</v>
      </c>
      <c r="K789" s="13">
        <f t="shared" si="269"/>
        <v>0</v>
      </c>
    </row>
    <row r="790" spans="2:11" x14ac:dyDescent="0.2">
      <c r="B790" s="20"/>
      <c r="C790" s="28"/>
      <c r="D790" s="28" t="s">
        <v>392</v>
      </c>
      <c r="E790" s="25"/>
      <c r="F790" s="12">
        <v>0</v>
      </c>
      <c r="G790" s="12">
        <v>0</v>
      </c>
      <c r="H790" s="12">
        <f t="shared" si="270"/>
        <v>0</v>
      </c>
      <c r="I790" s="12">
        <v>0</v>
      </c>
      <c r="J790" s="12">
        <v>0</v>
      </c>
      <c r="K790" s="13">
        <f t="shared" si="269"/>
        <v>0</v>
      </c>
    </row>
    <row r="791" spans="2:11" x14ac:dyDescent="0.2">
      <c r="B791" s="20"/>
      <c r="C791" s="28"/>
      <c r="D791" s="28" t="s">
        <v>393</v>
      </c>
      <c r="E791" s="25"/>
      <c r="F791" s="12">
        <v>0</v>
      </c>
      <c r="G791" s="12">
        <v>0</v>
      </c>
      <c r="H791" s="12">
        <f t="shared" si="270"/>
        <v>0</v>
      </c>
      <c r="I791" s="12">
        <v>0</v>
      </c>
      <c r="J791" s="12">
        <v>0</v>
      </c>
      <c r="K791" s="13">
        <f t="shared" si="269"/>
        <v>0</v>
      </c>
    </row>
    <row r="792" spans="2:11" x14ac:dyDescent="0.2">
      <c r="B792" s="20"/>
      <c r="C792" s="28"/>
      <c r="D792" s="28" t="s">
        <v>394</v>
      </c>
      <c r="E792" s="25"/>
      <c r="F792" s="12">
        <v>0</v>
      </c>
      <c r="G792" s="12">
        <v>0</v>
      </c>
      <c r="H792" s="12">
        <f t="shared" si="270"/>
        <v>0</v>
      </c>
      <c r="I792" s="12">
        <v>0</v>
      </c>
      <c r="J792" s="12">
        <v>0</v>
      </c>
      <c r="K792" s="13">
        <f t="shared" si="269"/>
        <v>0</v>
      </c>
    </row>
    <row r="793" spans="2:11" x14ac:dyDescent="0.2">
      <c r="B793" s="20"/>
      <c r="C793" s="28"/>
      <c r="D793" s="28" t="s">
        <v>395</v>
      </c>
      <c r="E793" s="25"/>
      <c r="F793" s="12">
        <v>0</v>
      </c>
      <c r="G793" s="12">
        <v>0</v>
      </c>
      <c r="H793" s="12">
        <f t="shared" si="270"/>
        <v>0</v>
      </c>
      <c r="I793" s="12">
        <v>0</v>
      </c>
      <c r="J793" s="12">
        <v>0</v>
      </c>
      <c r="K793" s="13">
        <f t="shared" si="269"/>
        <v>0</v>
      </c>
    </row>
    <row r="794" spans="2:11" x14ac:dyDescent="0.2">
      <c r="B794" s="20"/>
      <c r="C794" s="28"/>
      <c r="D794" s="28" t="s">
        <v>396</v>
      </c>
      <c r="E794" s="25"/>
      <c r="F794" s="12">
        <v>0</v>
      </c>
      <c r="G794" s="12">
        <v>0</v>
      </c>
      <c r="H794" s="12">
        <f t="shared" si="270"/>
        <v>0</v>
      </c>
      <c r="I794" s="12">
        <v>0</v>
      </c>
      <c r="J794" s="12">
        <v>0</v>
      </c>
      <c r="K794" s="13">
        <f t="shared" si="269"/>
        <v>0</v>
      </c>
    </row>
    <row r="795" spans="2:11" x14ac:dyDescent="0.2">
      <c r="B795" s="20"/>
      <c r="C795" s="28"/>
      <c r="D795" s="28" t="s">
        <v>397</v>
      </c>
      <c r="E795" s="25"/>
      <c r="F795" s="12">
        <v>0</v>
      </c>
      <c r="G795" s="12">
        <v>0</v>
      </c>
      <c r="H795" s="12">
        <f t="shared" si="270"/>
        <v>0</v>
      </c>
      <c r="I795" s="12">
        <v>0</v>
      </c>
      <c r="J795" s="12">
        <v>0</v>
      </c>
      <c r="K795" s="13">
        <f t="shared" si="269"/>
        <v>0</v>
      </c>
    </row>
    <row r="796" spans="2:11" x14ac:dyDescent="0.2">
      <c r="B796" s="20"/>
      <c r="C796" s="28"/>
      <c r="D796" s="28" t="s">
        <v>398</v>
      </c>
      <c r="E796" s="25"/>
      <c r="F796" s="12">
        <v>0</v>
      </c>
      <c r="G796" s="12">
        <v>0</v>
      </c>
      <c r="H796" s="12">
        <f t="shared" si="270"/>
        <v>0</v>
      </c>
      <c r="I796" s="12">
        <v>0</v>
      </c>
      <c r="J796" s="12">
        <v>0</v>
      </c>
      <c r="K796" s="13">
        <f t="shared" si="269"/>
        <v>0</v>
      </c>
    </row>
    <row r="797" spans="2:11" x14ac:dyDescent="0.2">
      <c r="B797" s="20"/>
      <c r="C797" s="28" t="s">
        <v>399</v>
      </c>
      <c r="D797" s="28"/>
      <c r="E797" s="25"/>
      <c r="F797" s="12">
        <v>0</v>
      </c>
      <c r="G797" s="12">
        <v>0</v>
      </c>
      <c r="H797" s="12">
        <f t="shared" si="270"/>
        <v>0</v>
      </c>
      <c r="I797" s="12">
        <v>0</v>
      </c>
      <c r="J797" s="12">
        <v>0</v>
      </c>
      <c r="K797" s="13">
        <f t="shared" si="269"/>
        <v>0</v>
      </c>
    </row>
    <row r="798" spans="2:11" x14ac:dyDescent="0.2">
      <c r="B798" s="20"/>
      <c r="C798" s="28"/>
      <c r="D798" s="28" t="s">
        <v>400</v>
      </c>
      <c r="E798" s="25"/>
      <c r="F798" s="12">
        <v>0</v>
      </c>
      <c r="G798" s="12">
        <v>0</v>
      </c>
      <c r="H798" s="12">
        <f t="shared" si="270"/>
        <v>0</v>
      </c>
      <c r="I798" s="12">
        <v>0</v>
      </c>
      <c r="J798" s="12">
        <v>0</v>
      </c>
      <c r="K798" s="13">
        <f t="shared" si="269"/>
        <v>0</v>
      </c>
    </row>
    <row r="799" spans="2:11" x14ac:dyDescent="0.2">
      <c r="B799" s="20"/>
      <c r="C799" s="28"/>
      <c r="D799" s="28" t="s">
        <v>401</v>
      </c>
      <c r="E799" s="25"/>
      <c r="F799" s="12">
        <v>0</v>
      </c>
      <c r="G799" s="12">
        <v>0</v>
      </c>
      <c r="H799" s="12">
        <f t="shared" si="270"/>
        <v>0</v>
      </c>
      <c r="I799" s="12">
        <v>0</v>
      </c>
      <c r="J799" s="12">
        <v>0</v>
      </c>
      <c r="K799" s="13">
        <f t="shared" si="269"/>
        <v>0</v>
      </c>
    </row>
    <row r="800" spans="2:11" x14ac:dyDescent="0.2">
      <c r="B800" s="20"/>
      <c r="C800" s="28"/>
      <c r="D800" s="28" t="s">
        <v>402</v>
      </c>
      <c r="E800" s="25"/>
      <c r="F800" s="12">
        <v>0</v>
      </c>
      <c r="G800" s="12">
        <v>0</v>
      </c>
      <c r="H800" s="12">
        <f t="shared" si="270"/>
        <v>0</v>
      </c>
      <c r="I800" s="12">
        <v>0</v>
      </c>
      <c r="J800" s="12">
        <v>0</v>
      </c>
      <c r="K800" s="13">
        <f t="shared" si="269"/>
        <v>0</v>
      </c>
    </row>
    <row r="801" spans="2:11" x14ac:dyDescent="0.2">
      <c r="B801" s="20"/>
      <c r="C801" s="28"/>
      <c r="D801" s="28" t="s">
        <v>403</v>
      </c>
      <c r="E801" s="25"/>
      <c r="F801" s="12">
        <v>0</v>
      </c>
      <c r="G801" s="12">
        <v>0</v>
      </c>
      <c r="H801" s="12">
        <f t="shared" si="270"/>
        <v>0</v>
      </c>
      <c r="I801" s="12">
        <v>0</v>
      </c>
      <c r="J801" s="12">
        <v>0</v>
      </c>
      <c r="K801" s="13">
        <f t="shared" si="269"/>
        <v>0</v>
      </c>
    </row>
    <row r="802" spans="2:11" x14ac:dyDescent="0.2">
      <c r="B802" s="20"/>
      <c r="C802" s="28"/>
      <c r="D802" s="28" t="s">
        <v>404</v>
      </c>
      <c r="E802" s="25"/>
      <c r="F802" s="12">
        <v>0</v>
      </c>
      <c r="G802" s="12">
        <v>0</v>
      </c>
      <c r="H802" s="12">
        <f t="shared" si="270"/>
        <v>0</v>
      </c>
      <c r="I802" s="12">
        <v>0</v>
      </c>
      <c r="J802" s="12">
        <v>0</v>
      </c>
      <c r="K802" s="13">
        <f t="shared" si="269"/>
        <v>0</v>
      </c>
    </row>
    <row r="803" spans="2:11" x14ac:dyDescent="0.2">
      <c r="B803" s="20"/>
      <c r="C803" s="28"/>
      <c r="D803" s="28" t="s">
        <v>405</v>
      </c>
      <c r="E803" s="25"/>
      <c r="F803" s="12">
        <v>0</v>
      </c>
      <c r="G803" s="12">
        <v>0</v>
      </c>
      <c r="H803" s="12">
        <f t="shared" si="270"/>
        <v>0</v>
      </c>
      <c r="I803" s="12">
        <v>0</v>
      </c>
      <c r="J803" s="12">
        <v>0</v>
      </c>
      <c r="K803" s="13">
        <f t="shared" si="269"/>
        <v>0</v>
      </c>
    </row>
    <row r="804" spans="2:11" x14ac:dyDescent="0.2">
      <c r="B804" s="20"/>
      <c r="C804" s="28" t="s">
        <v>406</v>
      </c>
      <c r="D804" s="28"/>
      <c r="E804" s="25"/>
      <c r="F804" s="12">
        <v>0</v>
      </c>
      <c r="G804" s="12">
        <v>0</v>
      </c>
      <c r="H804" s="12">
        <f t="shared" si="270"/>
        <v>0</v>
      </c>
      <c r="I804" s="12">
        <v>0</v>
      </c>
      <c r="J804" s="12">
        <v>0</v>
      </c>
      <c r="K804" s="13">
        <f t="shared" si="269"/>
        <v>0</v>
      </c>
    </row>
    <row r="805" spans="2:11" x14ac:dyDescent="0.2">
      <c r="B805" s="20"/>
      <c r="C805" s="28"/>
      <c r="D805" s="28" t="s">
        <v>407</v>
      </c>
      <c r="E805" s="25"/>
      <c r="F805" s="12">
        <v>0</v>
      </c>
      <c r="G805" s="12">
        <v>0</v>
      </c>
      <c r="H805" s="12">
        <f t="shared" si="270"/>
        <v>0</v>
      </c>
      <c r="I805" s="12">
        <v>0</v>
      </c>
      <c r="J805" s="12">
        <v>0</v>
      </c>
      <c r="K805" s="13">
        <f t="shared" si="269"/>
        <v>0</v>
      </c>
    </row>
    <row r="806" spans="2:11" x14ac:dyDescent="0.2">
      <c r="B806" s="20"/>
      <c r="C806" s="28"/>
      <c r="D806" s="28" t="s">
        <v>408</v>
      </c>
      <c r="E806" s="25"/>
      <c r="F806" s="12">
        <v>0</v>
      </c>
      <c r="G806" s="12">
        <v>0</v>
      </c>
      <c r="H806" s="12">
        <f t="shared" si="270"/>
        <v>0</v>
      </c>
      <c r="I806" s="12">
        <v>0</v>
      </c>
      <c r="J806" s="12">
        <v>0</v>
      </c>
      <c r="K806" s="13">
        <f t="shared" si="269"/>
        <v>0</v>
      </c>
    </row>
    <row r="807" spans="2:11" x14ac:dyDescent="0.2">
      <c r="B807" s="20"/>
      <c r="C807" s="28"/>
      <c r="D807" s="28" t="s">
        <v>409</v>
      </c>
      <c r="E807" s="25"/>
      <c r="F807" s="12">
        <v>0</v>
      </c>
      <c r="G807" s="12">
        <v>0</v>
      </c>
      <c r="H807" s="12">
        <f t="shared" si="270"/>
        <v>0</v>
      </c>
      <c r="I807" s="12">
        <v>0</v>
      </c>
      <c r="J807" s="12">
        <v>0</v>
      </c>
      <c r="K807" s="13">
        <f t="shared" si="269"/>
        <v>0</v>
      </c>
    </row>
    <row r="808" spans="2:11" x14ac:dyDescent="0.2">
      <c r="B808" s="20"/>
      <c r="C808" s="28"/>
      <c r="D808" s="28" t="s">
        <v>410</v>
      </c>
      <c r="E808" s="25"/>
      <c r="F808" s="12">
        <v>0</v>
      </c>
      <c r="G808" s="12">
        <v>0</v>
      </c>
      <c r="H808" s="12">
        <f t="shared" si="270"/>
        <v>0</v>
      </c>
      <c r="I808" s="12">
        <v>0</v>
      </c>
      <c r="J808" s="12">
        <v>0</v>
      </c>
      <c r="K808" s="13">
        <f t="shared" si="269"/>
        <v>0</v>
      </c>
    </row>
    <row r="809" spans="2:11" x14ac:dyDescent="0.2">
      <c r="B809" s="20"/>
      <c r="C809" s="28"/>
      <c r="D809" s="28" t="s">
        <v>411</v>
      </c>
      <c r="E809" s="25"/>
      <c r="F809" s="12">
        <v>0</v>
      </c>
      <c r="G809" s="12">
        <v>0</v>
      </c>
      <c r="H809" s="12">
        <f t="shared" si="270"/>
        <v>0</v>
      </c>
      <c r="I809" s="12">
        <v>0</v>
      </c>
      <c r="J809" s="12">
        <v>0</v>
      </c>
      <c r="K809" s="13">
        <f t="shared" si="269"/>
        <v>0</v>
      </c>
    </row>
    <row r="810" spans="2:11" x14ac:dyDescent="0.2">
      <c r="B810" s="20"/>
      <c r="C810" s="28"/>
      <c r="D810" s="28" t="s">
        <v>412</v>
      </c>
      <c r="E810" s="25"/>
      <c r="F810" s="12">
        <v>0</v>
      </c>
      <c r="G810" s="12">
        <v>0</v>
      </c>
      <c r="H810" s="12">
        <f t="shared" si="270"/>
        <v>0</v>
      </c>
      <c r="I810" s="12">
        <v>0</v>
      </c>
      <c r="J810" s="12">
        <v>0</v>
      </c>
      <c r="K810" s="13">
        <f t="shared" si="269"/>
        <v>0</v>
      </c>
    </row>
    <row r="811" spans="2:11" x14ac:dyDescent="0.2">
      <c r="B811" s="20"/>
      <c r="C811" s="28"/>
      <c r="D811" s="28" t="s">
        <v>413</v>
      </c>
      <c r="E811" s="25"/>
      <c r="F811" s="12">
        <v>0</v>
      </c>
      <c r="G811" s="12">
        <v>0</v>
      </c>
      <c r="H811" s="12">
        <f t="shared" si="270"/>
        <v>0</v>
      </c>
      <c r="I811" s="12">
        <v>0</v>
      </c>
      <c r="J811" s="12">
        <v>0</v>
      </c>
      <c r="K811" s="13">
        <f t="shared" si="269"/>
        <v>0</v>
      </c>
    </row>
    <row r="812" spans="2:11" x14ac:dyDescent="0.2">
      <c r="B812" s="20"/>
      <c r="C812" s="28"/>
      <c r="D812" s="28" t="s">
        <v>414</v>
      </c>
      <c r="E812" s="25"/>
      <c r="F812" s="12">
        <v>0</v>
      </c>
      <c r="G812" s="12">
        <v>0</v>
      </c>
      <c r="H812" s="12">
        <f t="shared" si="270"/>
        <v>0</v>
      </c>
      <c r="I812" s="12">
        <v>0</v>
      </c>
      <c r="J812" s="12">
        <v>0</v>
      </c>
      <c r="K812" s="13">
        <f t="shared" si="269"/>
        <v>0</v>
      </c>
    </row>
    <row r="813" spans="2:11" x14ac:dyDescent="0.2">
      <c r="B813" s="20"/>
      <c r="C813" s="28"/>
      <c r="D813" s="28" t="s">
        <v>415</v>
      </c>
      <c r="E813" s="25"/>
      <c r="F813" s="12">
        <v>0</v>
      </c>
      <c r="G813" s="12">
        <v>0</v>
      </c>
      <c r="H813" s="12">
        <f t="shared" si="270"/>
        <v>0</v>
      </c>
      <c r="I813" s="12">
        <v>0</v>
      </c>
      <c r="J813" s="12">
        <v>0</v>
      </c>
      <c r="K813" s="13">
        <f t="shared" si="269"/>
        <v>0</v>
      </c>
    </row>
    <row r="814" spans="2:11" x14ac:dyDescent="0.2">
      <c r="B814" s="20"/>
      <c r="C814" s="28" t="s">
        <v>416</v>
      </c>
      <c r="D814" s="28"/>
      <c r="E814" s="25"/>
      <c r="F814" s="12">
        <v>0</v>
      </c>
      <c r="G814" s="12">
        <v>0</v>
      </c>
      <c r="H814" s="12">
        <f t="shared" si="270"/>
        <v>0</v>
      </c>
      <c r="I814" s="12">
        <v>0</v>
      </c>
      <c r="J814" s="12">
        <v>0</v>
      </c>
      <c r="K814" s="13">
        <f t="shared" si="269"/>
        <v>0</v>
      </c>
    </row>
    <row r="815" spans="2:11" x14ac:dyDescent="0.2">
      <c r="B815" s="20"/>
      <c r="C815" s="28"/>
      <c r="D815" s="28" t="s">
        <v>417</v>
      </c>
      <c r="E815" s="25"/>
      <c r="F815" s="12">
        <v>0</v>
      </c>
      <c r="G815" s="12">
        <v>0</v>
      </c>
      <c r="H815" s="12">
        <f t="shared" si="270"/>
        <v>0</v>
      </c>
      <c r="I815" s="12">
        <v>0</v>
      </c>
      <c r="J815" s="12">
        <v>0</v>
      </c>
      <c r="K815" s="13">
        <f t="shared" si="269"/>
        <v>0</v>
      </c>
    </row>
    <row r="816" spans="2:11" x14ac:dyDescent="0.2">
      <c r="B816" s="20"/>
      <c r="C816" s="28"/>
      <c r="D816" s="28" t="s">
        <v>418</v>
      </c>
      <c r="E816" s="25"/>
      <c r="F816" s="12">
        <v>0</v>
      </c>
      <c r="G816" s="12">
        <v>0</v>
      </c>
      <c r="H816" s="12">
        <f t="shared" si="270"/>
        <v>0</v>
      </c>
      <c r="I816" s="12">
        <v>0</v>
      </c>
      <c r="J816" s="12">
        <v>0</v>
      </c>
      <c r="K816" s="13">
        <f t="shared" si="269"/>
        <v>0</v>
      </c>
    </row>
    <row r="817" spans="2:11" x14ac:dyDescent="0.2">
      <c r="B817" s="20"/>
      <c r="C817" s="28"/>
      <c r="D817" s="28" t="s">
        <v>419</v>
      </c>
      <c r="E817" s="25"/>
      <c r="F817" s="12">
        <v>0</v>
      </c>
      <c r="G817" s="12">
        <v>0</v>
      </c>
      <c r="H817" s="12">
        <f t="shared" si="270"/>
        <v>0</v>
      </c>
      <c r="I817" s="12">
        <v>0</v>
      </c>
      <c r="J817" s="12">
        <v>0</v>
      </c>
      <c r="K817" s="13">
        <f t="shared" si="269"/>
        <v>0</v>
      </c>
    </row>
    <row r="818" spans="2:11" x14ac:dyDescent="0.2">
      <c r="B818" s="20"/>
      <c r="C818" s="28"/>
      <c r="D818" s="28" t="s">
        <v>420</v>
      </c>
      <c r="E818" s="25"/>
      <c r="F818" s="12">
        <v>0</v>
      </c>
      <c r="G818" s="12">
        <v>0</v>
      </c>
      <c r="H818" s="12">
        <f t="shared" si="270"/>
        <v>0</v>
      </c>
      <c r="I818" s="12">
        <v>0</v>
      </c>
      <c r="J818" s="12">
        <v>0</v>
      </c>
      <c r="K818" s="13">
        <f t="shared" si="269"/>
        <v>0</v>
      </c>
    </row>
    <row r="819" spans="2:11" x14ac:dyDescent="0.2">
      <c r="B819" s="20"/>
      <c r="C819" s="28"/>
      <c r="D819" s="28" t="s">
        <v>421</v>
      </c>
      <c r="E819" s="25"/>
      <c r="F819" s="12">
        <v>0</v>
      </c>
      <c r="G819" s="12">
        <v>0</v>
      </c>
      <c r="H819" s="12">
        <f t="shared" si="270"/>
        <v>0</v>
      </c>
      <c r="I819" s="12">
        <v>0</v>
      </c>
      <c r="J819" s="12">
        <v>0</v>
      </c>
      <c r="K819" s="13">
        <f t="shared" si="269"/>
        <v>0</v>
      </c>
    </row>
    <row r="820" spans="2:11" x14ac:dyDescent="0.2">
      <c r="B820" s="20"/>
      <c r="C820" s="28"/>
      <c r="D820" s="28" t="s">
        <v>422</v>
      </c>
      <c r="E820" s="25"/>
      <c r="F820" s="12">
        <v>0</v>
      </c>
      <c r="G820" s="12">
        <v>0</v>
      </c>
      <c r="H820" s="12">
        <f t="shared" si="270"/>
        <v>0</v>
      </c>
      <c r="I820" s="12">
        <v>0</v>
      </c>
      <c r="J820" s="12">
        <v>0</v>
      </c>
      <c r="K820" s="13">
        <f t="shared" si="269"/>
        <v>0</v>
      </c>
    </row>
    <row r="821" spans="2:11" x14ac:dyDescent="0.2">
      <c r="B821" s="20"/>
      <c r="C821" s="28"/>
      <c r="D821" s="28" t="s">
        <v>423</v>
      </c>
      <c r="E821" s="25"/>
      <c r="F821" s="12">
        <v>0</v>
      </c>
      <c r="G821" s="12">
        <v>0</v>
      </c>
      <c r="H821" s="12">
        <f t="shared" si="270"/>
        <v>0</v>
      </c>
      <c r="I821" s="12">
        <v>0</v>
      </c>
      <c r="J821" s="12">
        <v>0</v>
      </c>
      <c r="K821" s="13">
        <f t="shared" si="269"/>
        <v>0</v>
      </c>
    </row>
    <row r="822" spans="2:11" x14ac:dyDescent="0.2">
      <c r="B822" s="20"/>
      <c r="C822" s="28"/>
      <c r="D822" s="28" t="s">
        <v>424</v>
      </c>
      <c r="E822" s="25"/>
      <c r="F822" s="12">
        <v>0</v>
      </c>
      <c r="G822" s="12">
        <v>0</v>
      </c>
      <c r="H822" s="12">
        <f t="shared" si="270"/>
        <v>0</v>
      </c>
      <c r="I822" s="12">
        <v>0</v>
      </c>
      <c r="J822" s="12">
        <v>0</v>
      </c>
      <c r="K822" s="13">
        <f t="shared" si="269"/>
        <v>0</v>
      </c>
    </row>
    <row r="823" spans="2:11" x14ac:dyDescent="0.2">
      <c r="B823" s="20"/>
      <c r="C823" s="28"/>
      <c r="D823" s="28" t="s">
        <v>425</v>
      </c>
      <c r="E823" s="25"/>
      <c r="F823" s="12">
        <v>0</v>
      </c>
      <c r="G823" s="12">
        <v>0</v>
      </c>
      <c r="H823" s="12">
        <f t="shared" si="270"/>
        <v>0</v>
      </c>
      <c r="I823" s="12">
        <v>0</v>
      </c>
      <c r="J823" s="12">
        <v>0</v>
      </c>
      <c r="K823" s="13">
        <f t="shared" si="269"/>
        <v>0</v>
      </c>
    </row>
    <row r="824" spans="2:11" x14ac:dyDescent="0.2">
      <c r="B824" s="20"/>
      <c r="C824" s="28" t="s">
        <v>426</v>
      </c>
      <c r="D824" s="28"/>
      <c r="E824" s="25"/>
      <c r="F824" s="12">
        <v>0</v>
      </c>
      <c r="G824" s="12">
        <v>0</v>
      </c>
      <c r="H824" s="12">
        <f t="shared" si="270"/>
        <v>0</v>
      </c>
      <c r="I824" s="12">
        <v>0</v>
      </c>
      <c r="J824" s="12">
        <v>0</v>
      </c>
      <c r="K824" s="13">
        <f t="shared" si="269"/>
        <v>0</v>
      </c>
    </row>
    <row r="825" spans="2:11" x14ac:dyDescent="0.2">
      <c r="B825" s="20"/>
      <c r="C825" s="28"/>
      <c r="D825" s="28" t="s">
        <v>427</v>
      </c>
      <c r="E825" s="25"/>
      <c r="F825" s="12">
        <v>0</v>
      </c>
      <c r="G825" s="12">
        <v>0</v>
      </c>
      <c r="H825" s="12">
        <f t="shared" si="270"/>
        <v>0</v>
      </c>
      <c r="I825" s="12">
        <v>0</v>
      </c>
      <c r="J825" s="12">
        <v>0</v>
      </c>
      <c r="K825" s="13">
        <f t="shared" si="269"/>
        <v>0</v>
      </c>
    </row>
    <row r="826" spans="2:11" x14ac:dyDescent="0.2">
      <c r="B826" s="20"/>
      <c r="C826" s="28"/>
      <c r="D826" s="28" t="s">
        <v>428</v>
      </c>
      <c r="E826" s="25"/>
      <c r="F826" s="12">
        <v>0</v>
      </c>
      <c r="G826" s="12">
        <v>0</v>
      </c>
      <c r="H826" s="12">
        <f t="shared" si="270"/>
        <v>0</v>
      </c>
      <c r="I826" s="12">
        <v>0</v>
      </c>
      <c r="J826" s="12">
        <v>0</v>
      </c>
      <c r="K826" s="13">
        <f t="shared" si="269"/>
        <v>0</v>
      </c>
    </row>
    <row r="827" spans="2:11" x14ac:dyDescent="0.2">
      <c r="B827" s="20"/>
      <c r="C827" s="28" t="s">
        <v>429</v>
      </c>
      <c r="D827" s="28"/>
      <c r="E827" s="25"/>
      <c r="F827" s="12">
        <v>0</v>
      </c>
      <c r="G827" s="12">
        <v>0</v>
      </c>
      <c r="H827" s="12">
        <f t="shared" si="270"/>
        <v>0</v>
      </c>
      <c r="I827" s="12">
        <v>0</v>
      </c>
      <c r="J827" s="12">
        <v>0</v>
      </c>
      <c r="K827" s="13">
        <f t="shared" si="269"/>
        <v>0</v>
      </c>
    </row>
    <row r="828" spans="2:11" x14ac:dyDescent="0.2">
      <c r="B828" s="20"/>
      <c r="C828" s="28"/>
      <c r="D828" s="28" t="s">
        <v>430</v>
      </c>
      <c r="E828" s="25"/>
      <c r="F828" s="12">
        <v>0</v>
      </c>
      <c r="G828" s="12">
        <v>0</v>
      </c>
      <c r="H828" s="12">
        <f t="shared" si="270"/>
        <v>0</v>
      </c>
      <c r="I828" s="12">
        <v>0</v>
      </c>
      <c r="J828" s="12">
        <v>0</v>
      </c>
      <c r="K828" s="13">
        <f t="shared" si="269"/>
        <v>0</v>
      </c>
    </row>
    <row r="829" spans="2:11" x14ac:dyDescent="0.2">
      <c r="B829" s="20"/>
      <c r="C829" s="28"/>
      <c r="D829" s="28" t="s">
        <v>431</v>
      </c>
      <c r="E829" s="25"/>
      <c r="F829" s="12">
        <v>0</v>
      </c>
      <c r="G829" s="12">
        <v>0</v>
      </c>
      <c r="H829" s="12">
        <f t="shared" si="270"/>
        <v>0</v>
      </c>
      <c r="I829" s="12">
        <v>0</v>
      </c>
      <c r="J829" s="12">
        <v>0</v>
      </c>
      <c r="K829" s="13">
        <f t="shared" si="269"/>
        <v>0</v>
      </c>
    </row>
    <row r="830" spans="2:11" x14ac:dyDescent="0.2">
      <c r="B830" s="20"/>
      <c r="C830" s="28"/>
      <c r="D830" s="28" t="s">
        <v>432</v>
      </c>
      <c r="E830" s="25"/>
      <c r="F830" s="12">
        <v>0</v>
      </c>
      <c r="G830" s="12">
        <v>0</v>
      </c>
      <c r="H830" s="12">
        <f t="shared" si="270"/>
        <v>0</v>
      </c>
      <c r="I830" s="12">
        <v>0</v>
      </c>
      <c r="J830" s="12">
        <v>0</v>
      </c>
      <c r="K830" s="13">
        <f t="shared" si="269"/>
        <v>0</v>
      </c>
    </row>
    <row r="831" spans="2:11" x14ac:dyDescent="0.2">
      <c r="B831" s="20" t="s">
        <v>433</v>
      </c>
      <c r="C831" s="28"/>
      <c r="D831" s="28"/>
      <c r="E831" s="25"/>
      <c r="F831" s="12">
        <v>0</v>
      </c>
      <c r="G831" s="12">
        <v>0</v>
      </c>
      <c r="H831" s="12">
        <f t="shared" si="270"/>
        <v>0</v>
      </c>
      <c r="I831" s="12">
        <v>0</v>
      </c>
      <c r="J831" s="12">
        <v>0</v>
      </c>
      <c r="K831" s="13">
        <f t="shared" si="269"/>
        <v>0</v>
      </c>
    </row>
    <row r="832" spans="2:11" x14ac:dyDescent="0.2">
      <c r="B832" s="20"/>
      <c r="C832" s="28" t="s">
        <v>434</v>
      </c>
      <c r="D832" s="28"/>
      <c r="E832" s="25"/>
      <c r="F832" s="12">
        <v>0</v>
      </c>
      <c r="G832" s="12">
        <v>0</v>
      </c>
      <c r="H832" s="12">
        <f t="shared" si="270"/>
        <v>0</v>
      </c>
      <c r="I832" s="12">
        <v>0</v>
      </c>
      <c r="J832" s="12">
        <v>0</v>
      </c>
      <c r="K832" s="13">
        <f t="shared" si="269"/>
        <v>0</v>
      </c>
    </row>
    <row r="833" spans="2:11" x14ac:dyDescent="0.2">
      <c r="B833" s="20"/>
      <c r="C833" s="28"/>
      <c r="D833" s="28" t="s">
        <v>435</v>
      </c>
      <c r="E833" s="25"/>
      <c r="F833" s="12">
        <v>0</v>
      </c>
      <c r="G833" s="12">
        <v>0</v>
      </c>
      <c r="H833" s="12">
        <f t="shared" si="270"/>
        <v>0</v>
      </c>
      <c r="I833" s="12">
        <v>0</v>
      </c>
      <c r="J833" s="12">
        <v>0</v>
      </c>
      <c r="K833" s="13">
        <f t="shared" si="269"/>
        <v>0</v>
      </c>
    </row>
    <row r="834" spans="2:11" x14ac:dyDescent="0.2">
      <c r="B834" s="20"/>
      <c r="C834" s="28"/>
      <c r="D834" s="28" t="s">
        <v>436</v>
      </c>
      <c r="E834" s="25"/>
      <c r="F834" s="12">
        <v>0</v>
      </c>
      <c r="G834" s="12">
        <v>0</v>
      </c>
      <c r="H834" s="12">
        <f t="shared" si="270"/>
        <v>0</v>
      </c>
      <c r="I834" s="12">
        <v>0</v>
      </c>
      <c r="J834" s="12">
        <v>0</v>
      </c>
      <c r="K834" s="13">
        <f t="shared" si="269"/>
        <v>0</v>
      </c>
    </row>
    <row r="835" spans="2:11" x14ac:dyDescent="0.2">
      <c r="B835" s="20"/>
      <c r="C835" s="28"/>
      <c r="D835" s="28" t="s">
        <v>437</v>
      </c>
      <c r="E835" s="25"/>
      <c r="F835" s="12">
        <v>0</v>
      </c>
      <c r="G835" s="12">
        <v>0</v>
      </c>
      <c r="H835" s="12">
        <f t="shared" si="270"/>
        <v>0</v>
      </c>
      <c r="I835" s="12">
        <v>0</v>
      </c>
      <c r="J835" s="12">
        <v>0</v>
      </c>
      <c r="K835" s="13">
        <f t="shared" si="269"/>
        <v>0</v>
      </c>
    </row>
    <row r="836" spans="2:11" x14ac:dyDescent="0.2">
      <c r="B836" s="20"/>
      <c r="C836" s="28"/>
      <c r="D836" s="28" t="s">
        <v>438</v>
      </c>
      <c r="E836" s="25"/>
      <c r="F836" s="12">
        <v>0</v>
      </c>
      <c r="G836" s="12">
        <v>0</v>
      </c>
      <c r="H836" s="12">
        <f t="shared" si="270"/>
        <v>0</v>
      </c>
      <c r="I836" s="12">
        <v>0</v>
      </c>
      <c r="J836" s="12">
        <v>0</v>
      </c>
      <c r="K836" s="13">
        <f t="shared" si="269"/>
        <v>0</v>
      </c>
    </row>
    <row r="837" spans="2:11" x14ac:dyDescent="0.2">
      <c r="B837" s="20"/>
      <c r="C837" s="28"/>
      <c r="D837" s="28" t="s">
        <v>439</v>
      </c>
      <c r="E837" s="25"/>
      <c r="F837" s="12">
        <v>0</v>
      </c>
      <c r="G837" s="12">
        <v>0</v>
      </c>
      <c r="H837" s="12">
        <f t="shared" si="270"/>
        <v>0</v>
      </c>
      <c r="I837" s="12">
        <v>0</v>
      </c>
      <c r="J837" s="12">
        <v>0</v>
      </c>
      <c r="K837" s="13">
        <f t="shared" ref="K837:K878" si="271">H837-I837</f>
        <v>0</v>
      </c>
    </row>
    <row r="838" spans="2:11" x14ac:dyDescent="0.2">
      <c r="B838" s="20"/>
      <c r="C838" s="28"/>
      <c r="D838" s="28" t="s">
        <v>440</v>
      </c>
      <c r="E838" s="25"/>
      <c r="F838" s="12">
        <v>0</v>
      </c>
      <c r="G838" s="12">
        <v>0</v>
      </c>
      <c r="H838" s="12">
        <f t="shared" si="270"/>
        <v>0</v>
      </c>
      <c r="I838" s="12">
        <v>0</v>
      </c>
      <c r="J838" s="12">
        <v>0</v>
      </c>
      <c r="K838" s="13">
        <f t="shared" si="271"/>
        <v>0</v>
      </c>
    </row>
    <row r="839" spans="2:11" x14ac:dyDescent="0.2">
      <c r="B839" s="20"/>
      <c r="C839" s="28" t="s">
        <v>441</v>
      </c>
      <c r="D839" s="28"/>
      <c r="E839" s="25"/>
      <c r="F839" s="12">
        <v>0</v>
      </c>
      <c r="G839" s="12">
        <v>0</v>
      </c>
      <c r="H839" s="12">
        <f t="shared" si="270"/>
        <v>0</v>
      </c>
      <c r="I839" s="12">
        <v>0</v>
      </c>
      <c r="J839" s="12">
        <v>0</v>
      </c>
      <c r="K839" s="13">
        <f t="shared" si="271"/>
        <v>0</v>
      </c>
    </row>
    <row r="840" spans="2:11" x14ac:dyDescent="0.2">
      <c r="B840" s="20"/>
      <c r="C840" s="28"/>
      <c r="D840" s="28" t="s">
        <v>442</v>
      </c>
      <c r="E840" s="25"/>
      <c r="F840" s="12">
        <v>0</v>
      </c>
      <c r="G840" s="12">
        <v>0</v>
      </c>
      <c r="H840" s="12">
        <f t="shared" si="270"/>
        <v>0</v>
      </c>
      <c r="I840" s="12">
        <v>0</v>
      </c>
      <c r="J840" s="12">
        <v>0</v>
      </c>
      <c r="K840" s="13">
        <f t="shared" si="271"/>
        <v>0</v>
      </c>
    </row>
    <row r="841" spans="2:11" x14ac:dyDescent="0.2">
      <c r="B841" s="20"/>
      <c r="C841" s="28"/>
      <c r="D841" s="28" t="s">
        <v>443</v>
      </c>
      <c r="E841" s="25"/>
      <c r="F841" s="12">
        <v>0</v>
      </c>
      <c r="G841" s="12">
        <v>0</v>
      </c>
      <c r="H841" s="12">
        <f t="shared" si="270"/>
        <v>0</v>
      </c>
      <c r="I841" s="12">
        <v>0</v>
      </c>
      <c r="J841" s="12">
        <v>0</v>
      </c>
      <c r="K841" s="13">
        <f t="shared" si="271"/>
        <v>0</v>
      </c>
    </row>
    <row r="842" spans="2:11" x14ac:dyDescent="0.2">
      <c r="B842" s="20"/>
      <c r="C842" s="28"/>
      <c r="D842" s="28" t="s">
        <v>444</v>
      </c>
      <c r="E842" s="25"/>
      <c r="F842" s="12">
        <v>0</v>
      </c>
      <c r="G842" s="12">
        <v>0</v>
      </c>
      <c r="H842" s="12">
        <f t="shared" si="270"/>
        <v>0</v>
      </c>
      <c r="I842" s="12">
        <v>0</v>
      </c>
      <c r="J842" s="12">
        <v>0</v>
      </c>
      <c r="K842" s="13">
        <f t="shared" si="271"/>
        <v>0</v>
      </c>
    </row>
    <row r="843" spans="2:11" x14ac:dyDescent="0.2">
      <c r="B843" s="20"/>
      <c r="C843" s="28"/>
      <c r="D843" s="28" t="s">
        <v>445</v>
      </c>
      <c r="E843" s="25"/>
      <c r="F843" s="12">
        <v>0</v>
      </c>
      <c r="G843" s="12">
        <v>0</v>
      </c>
      <c r="H843" s="12">
        <f t="shared" si="270"/>
        <v>0</v>
      </c>
      <c r="I843" s="12">
        <v>0</v>
      </c>
      <c r="J843" s="12">
        <v>0</v>
      </c>
      <c r="K843" s="13">
        <f t="shared" si="271"/>
        <v>0</v>
      </c>
    </row>
    <row r="844" spans="2:11" x14ac:dyDescent="0.2">
      <c r="B844" s="20"/>
      <c r="C844" s="28"/>
      <c r="D844" s="28" t="s">
        <v>446</v>
      </c>
      <c r="E844" s="25"/>
      <c r="F844" s="12">
        <v>0</v>
      </c>
      <c r="G844" s="12">
        <v>0</v>
      </c>
      <c r="H844" s="12">
        <f t="shared" si="270"/>
        <v>0</v>
      </c>
      <c r="I844" s="12">
        <v>0</v>
      </c>
      <c r="J844" s="12">
        <v>0</v>
      </c>
      <c r="K844" s="13">
        <f t="shared" si="271"/>
        <v>0</v>
      </c>
    </row>
    <row r="845" spans="2:11" x14ac:dyDescent="0.2">
      <c r="B845" s="20"/>
      <c r="C845" s="28" t="s">
        <v>447</v>
      </c>
      <c r="D845" s="28"/>
      <c r="E845" s="25"/>
      <c r="F845" s="12">
        <v>0</v>
      </c>
      <c r="G845" s="12">
        <v>0</v>
      </c>
      <c r="H845" s="12">
        <f t="shared" si="270"/>
        <v>0</v>
      </c>
      <c r="I845" s="12">
        <v>0</v>
      </c>
      <c r="J845" s="12">
        <v>0</v>
      </c>
      <c r="K845" s="13">
        <f t="shared" si="271"/>
        <v>0</v>
      </c>
    </row>
    <row r="846" spans="2:11" x14ac:dyDescent="0.2">
      <c r="B846" s="20"/>
      <c r="C846" s="28"/>
      <c r="D846" s="28" t="s">
        <v>448</v>
      </c>
      <c r="E846" s="25"/>
      <c r="F846" s="12">
        <v>0</v>
      </c>
      <c r="G846" s="12">
        <v>0</v>
      </c>
      <c r="H846" s="12">
        <f t="shared" si="270"/>
        <v>0</v>
      </c>
      <c r="I846" s="12">
        <v>0</v>
      </c>
      <c r="J846" s="12">
        <v>0</v>
      </c>
      <c r="K846" s="13">
        <f t="shared" si="271"/>
        <v>0</v>
      </c>
    </row>
    <row r="847" spans="2:11" x14ac:dyDescent="0.2">
      <c r="B847" s="20"/>
      <c r="C847" s="28"/>
      <c r="D847" s="28" t="s">
        <v>449</v>
      </c>
      <c r="E847" s="25"/>
      <c r="F847" s="12">
        <v>0</v>
      </c>
      <c r="G847" s="12">
        <v>0</v>
      </c>
      <c r="H847" s="12">
        <f t="shared" ref="H847:H882" si="272">F847+G847</f>
        <v>0</v>
      </c>
      <c r="I847" s="12">
        <v>0</v>
      </c>
      <c r="J847" s="12">
        <v>0</v>
      </c>
      <c r="K847" s="13">
        <f t="shared" si="271"/>
        <v>0</v>
      </c>
    </row>
    <row r="848" spans="2:11" x14ac:dyDescent="0.2">
      <c r="B848" s="20"/>
      <c r="C848" s="28"/>
      <c r="D848" s="28" t="s">
        <v>450</v>
      </c>
      <c r="E848" s="25"/>
      <c r="F848" s="12">
        <v>0</v>
      </c>
      <c r="G848" s="12">
        <v>0</v>
      </c>
      <c r="H848" s="12">
        <f t="shared" si="272"/>
        <v>0</v>
      </c>
      <c r="I848" s="12">
        <v>0</v>
      </c>
      <c r="J848" s="12">
        <v>0</v>
      </c>
      <c r="K848" s="13">
        <f t="shared" si="271"/>
        <v>0</v>
      </c>
    </row>
    <row r="849" spans="2:11" x14ac:dyDescent="0.2">
      <c r="B849" s="20" t="s">
        <v>451</v>
      </c>
      <c r="C849" s="28"/>
      <c r="D849" s="28"/>
      <c r="E849" s="25"/>
      <c r="F849" s="12">
        <f>F850+F859+F868+F871+F874+F876+F879</f>
        <v>1382102</v>
      </c>
      <c r="G849" s="12">
        <f t="shared" ref="G849:K849" si="273">G850+G859+G868+G871+G874+G876+G879</f>
        <v>-1382102</v>
      </c>
      <c r="H849" s="12">
        <f t="shared" si="272"/>
        <v>0</v>
      </c>
      <c r="I849" s="12">
        <f t="shared" si="273"/>
        <v>0</v>
      </c>
      <c r="J849" s="12">
        <f t="shared" si="273"/>
        <v>0</v>
      </c>
      <c r="K849" s="13">
        <f t="shared" si="273"/>
        <v>0</v>
      </c>
    </row>
    <row r="850" spans="2:11" x14ac:dyDescent="0.2">
      <c r="B850" s="20"/>
      <c r="C850" s="28" t="s">
        <v>452</v>
      </c>
      <c r="D850" s="28"/>
      <c r="E850" s="25"/>
      <c r="F850" s="12">
        <v>0</v>
      </c>
      <c r="G850" s="12">
        <v>0</v>
      </c>
      <c r="H850" s="12">
        <f t="shared" si="272"/>
        <v>0</v>
      </c>
      <c r="I850" s="12">
        <v>0</v>
      </c>
      <c r="J850" s="12">
        <v>0</v>
      </c>
      <c r="K850" s="13">
        <f t="shared" si="271"/>
        <v>0</v>
      </c>
    </row>
    <row r="851" spans="2:11" x14ac:dyDescent="0.2">
      <c r="B851" s="20"/>
      <c r="C851" s="28"/>
      <c r="D851" s="28" t="s">
        <v>453</v>
      </c>
      <c r="E851" s="25"/>
      <c r="F851" s="12">
        <v>0</v>
      </c>
      <c r="G851" s="12">
        <v>0</v>
      </c>
      <c r="H851" s="12">
        <f t="shared" si="272"/>
        <v>0</v>
      </c>
      <c r="I851" s="12">
        <v>0</v>
      </c>
      <c r="J851" s="12">
        <v>0</v>
      </c>
      <c r="K851" s="13">
        <f t="shared" si="271"/>
        <v>0</v>
      </c>
    </row>
    <row r="852" spans="2:11" x14ac:dyDescent="0.2">
      <c r="B852" s="20"/>
      <c r="C852" s="28"/>
      <c r="D852" s="28" t="s">
        <v>454</v>
      </c>
      <c r="E852" s="25"/>
      <c r="F852" s="12">
        <v>0</v>
      </c>
      <c r="G852" s="12">
        <v>0</v>
      </c>
      <c r="H852" s="12">
        <f t="shared" si="272"/>
        <v>0</v>
      </c>
      <c r="I852" s="12">
        <v>0</v>
      </c>
      <c r="J852" s="12">
        <v>0</v>
      </c>
      <c r="K852" s="13">
        <f t="shared" si="271"/>
        <v>0</v>
      </c>
    </row>
    <row r="853" spans="2:11" x14ac:dyDescent="0.2">
      <c r="B853" s="20"/>
      <c r="C853" s="28"/>
      <c r="D853" s="28" t="s">
        <v>455</v>
      </c>
      <c r="E853" s="25"/>
      <c r="F853" s="12">
        <v>0</v>
      </c>
      <c r="G853" s="12">
        <v>0</v>
      </c>
      <c r="H853" s="12">
        <f t="shared" si="272"/>
        <v>0</v>
      </c>
      <c r="I853" s="12">
        <v>0</v>
      </c>
      <c r="J853" s="12">
        <v>0</v>
      </c>
      <c r="K853" s="13">
        <f t="shared" si="271"/>
        <v>0</v>
      </c>
    </row>
    <row r="854" spans="2:11" x14ac:dyDescent="0.2">
      <c r="B854" s="20"/>
      <c r="C854" s="28"/>
      <c r="D854" s="28" t="s">
        <v>456</v>
      </c>
      <c r="E854" s="25"/>
      <c r="F854" s="12">
        <v>0</v>
      </c>
      <c r="G854" s="12">
        <v>0</v>
      </c>
      <c r="H854" s="12">
        <f t="shared" si="272"/>
        <v>0</v>
      </c>
      <c r="I854" s="12">
        <v>0</v>
      </c>
      <c r="J854" s="12">
        <v>0</v>
      </c>
      <c r="K854" s="13">
        <f t="shared" si="271"/>
        <v>0</v>
      </c>
    </row>
    <row r="855" spans="2:11" x14ac:dyDescent="0.2">
      <c r="B855" s="20"/>
      <c r="C855" s="28"/>
      <c r="D855" s="28" t="s">
        <v>457</v>
      </c>
      <c r="E855" s="25"/>
      <c r="F855" s="12">
        <v>0</v>
      </c>
      <c r="G855" s="12">
        <v>0</v>
      </c>
      <c r="H855" s="12">
        <f t="shared" si="272"/>
        <v>0</v>
      </c>
      <c r="I855" s="12">
        <v>0</v>
      </c>
      <c r="J855" s="12">
        <v>0</v>
      </c>
      <c r="K855" s="13">
        <f t="shared" si="271"/>
        <v>0</v>
      </c>
    </row>
    <row r="856" spans="2:11" x14ac:dyDescent="0.2">
      <c r="B856" s="20"/>
      <c r="C856" s="28"/>
      <c r="D856" s="28" t="s">
        <v>458</v>
      </c>
      <c r="E856" s="25"/>
      <c r="F856" s="12">
        <v>0</v>
      </c>
      <c r="G856" s="12">
        <v>0</v>
      </c>
      <c r="H856" s="12">
        <f t="shared" si="272"/>
        <v>0</v>
      </c>
      <c r="I856" s="12">
        <v>0</v>
      </c>
      <c r="J856" s="12">
        <v>0</v>
      </c>
      <c r="K856" s="13">
        <f t="shared" si="271"/>
        <v>0</v>
      </c>
    </row>
    <row r="857" spans="2:11" x14ac:dyDescent="0.2">
      <c r="B857" s="20"/>
      <c r="C857" s="28"/>
      <c r="D857" s="28" t="s">
        <v>459</v>
      </c>
      <c r="E857" s="25"/>
      <c r="F857" s="12">
        <v>0</v>
      </c>
      <c r="G857" s="12">
        <v>0</v>
      </c>
      <c r="H857" s="12">
        <f t="shared" si="272"/>
        <v>0</v>
      </c>
      <c r="I857" s="12">
        <v>0</v>
      </c>
      <c r="J857" s="12">
        <v>0</v>
      </c>
      <c r="K857" s="13">
        <f t="shared" si="271"/>
        <v>0</v>
      </c>
    </row>
    <row r="858" spans="2:11" x14ac:dyDescent="0.2">
      <c r="B858" s="20"/>
      <c r="C858" s="28"/>
      <c r="D858" s="28" t="s">
        <v>460</v>
      </c>
      <c r="E858" s="25"/>
      <c r="F858" s="12">
        <v>0</v>
      </c>
      <c r="G858" s="12">
        <v>0</v>
      </c>
      <c r="H858" s="12">
        <f t="shared" si="272"/>
        <v>0</v>
      </c>
      <c r="I858" s="12">
        <v>0</v>
      </c>
      <c r="J858" s="12">
        <v>0</v>
      </c>
      <c r="K858" s="13">
        <f t="shared" si="271"/>
        <v>0</v>
      </c>
    </row>
    <row r="859" spans="2:11" x14ac:dyDescent="0.2">
      <c r="B859" s="20"/>
      <c r="C859" s="28" t="s">
        <v>461</v>
      </c>
      <c r="D859" s="28"/>
      <c r="E859" s="25"/>
      <c r="F859" s="12">
        <v>0</v>
      </c>
      <c r="G859" s="12">
        <v>0</v>
      </c>
      <c r="H859" s="12">
        <f t="shared" si="272"/>
        <v>0</v>
      </c>
      <c r="I859" s="12">
        <v>0</v>
      </c>
      <c r="J859" s="12">
        <v>0</v>
      </c>
      <c r="K859" s="13">
        <f t="shared" si="271"/>
        <v>0</v>
      </c>
    </row>
    <row r="860" spans="2:11" x14ac:dyDescent="0.2">
      <c r="B860" s="20"/>
      <c r="C860" s="28"/>
      <c r="D860" s="28" t="s">
        <v>462</v>
      </c>
      <c r="E860" s="25"/>
      <c r="F860" s="12">
        <v>0</v>
      </c>
      <c r="G860" s="12">
        <v>0</v>
      </c>
      <c r="H860" s="12">
        <f t="shared" si="272"/>
        <v>0</v>
      </c>
      <c r="I860" s="12">
        <v>0</v>
      </c>
      <c r="J860" s="12">
        <v>0</v>
      </c>
      <c r="K860" s="13">
        <f t="shared" si="271"/>
        <v>0</v>
      </c>
    </row>
    <row r="861" spans="2:11" x14ac:dyDescent="0.2">
      <c r="B861" s="20"/>
      <c r="C861" s="28"/>
      <c r="D861" s="28" t="s">
        <v>463</v>
      </c>
      <c r="E861" s="25"/>
      <c r="F861" s="12">
        <v>0</v>
      </c>
      <c r="G861" s="12">
        <v>0</v>
      </c>
      <c r="H861" s="12">
        <f t="shared" si="272"/>
        <v>0</v>
      </c>
      <c r="I861" s="12">
        <v>0</v>
      </c>
      <c r="J861" s="12">
        <v>0</v>
      </c>
      <c r="K861" s="13">
        <f t="shared" si="271"/>
        <v>0</v>
      </c>
    </row>
    <row r="862" spans="2:11" x14ac:dyDescent="0.2">
      <c r="B862" s="20"/>
      <c r="C862" s="28"/>
      <c r="D862" s="28" t="s">
        <v>464</v>
      </c>
      <c r="E862" s="25"/>
      <c r="F862" s="12">
        <v>0</v>
      </c>
      <c r="G862" s="12">
        <v>0</v>
      </c>
      <c r="H862" s="12">
        <f t="shared" si="272"/>
        <v>0</v>
      </c>
      <c r="I862" s="12">
        <v>0</v>
      </c>
      <c r="J862" s="12">
        <v>0</v>
      </c>
      <c r="K862" s="13">
        <f t="shared" si="271"/>
        <v>0</v>
      </c>
    </row>
    <row r="863" spans="2:11" x14ac:dyDescent="0.2">
      <c r="B863" s="20"/>
      <c r="C863" s="28"/>
      <c r="D863" s="28" t="s">
        <v>465</v>
      </c>
      <c r="E863" s="25"/>
      <c r="F863" s="12">
        <v>0</v>
      </c>
      <c r="G863" s="12">
        <v>0</v>
      </c>
      <c r="H863" s="12">
        <f t="shared" si="272"/>
        <v>0</v>
      </c>
      <c r="I863" s="12">
        <v>0</v>
      </c>
      <c r="J863" s="12">
        <v>0</v>
      </c>
      <c r="K863" s="13">
        <f t="shared" si="271"/>
        <v>0</v>
      </c>
    </row>
    <row r="864" spans="2:11" x14ac:dyDescent="0.2">
      <c r="B864" s="20"/>
      <c r="C864" s="28"/>
      <c r="D864" s="28" t="s">
        <v>466</v>
      </c>
      <c r="E864" s="25"/>
      <c r="F864" s="12">
        <v>0</v>
      </c>
      <c r="G864" s="12">
        <v>0</v>
      </c>
      <c r="H864" s="12">
        <f t="shared" si="272"/>
        <v>0</v>
      </c>
      <c r="I864" s="12">
        <v>0</v>
      </c>
      <c r="J864" s="12">
        <v>0</v>
      </c>
      <c r="K864" s="13">
        <f t="shared" si="271"/>
        <v>0</v>
      </c>
    </row>
    <row r="865" spans="2:11" x14ac:dyDescent="0.2">
      <c r="B865" s="20"/>
      <c r="C865" s="28"/>
      <c r="D865" s="28" t="s">
        <v>467</v>
      </c>
      <c r="E865" s="25"/>
      <c r="F865" s="12">
        <v>0</v>
      </c>
      <c r="G865" s="12">
        <v>0</v>
      </c>
      <c r="H865" s="12">
        <f t="shared" si="272"/>
        <v>0</v>
      </c>
      <c r="I865" s="12">
        <v>0</v>
      </c>
      <c r="J865" s="12">
        <v>0</v>
      </c>
      <c r="K865" s="13">
        <f t="shared" si="271"/>
        <v>0</v>
      </c>
    </row>
    <row r="866" spans="2:11" x14ac:dyDescent="0.2">
      <c r="B866" s="20"/>
      <c r="C866" s="28"/>
      <c r="D866" s="28" t="s">
        <v>468</v>
      </c>
      <c r="E866" s="25"/>
      <c r="F866" s="12">
        <v>0</v>
      </c>
      <c r="G866" s="12">
        <v>0</v>
      </c>
      <c r="H866" s="12">
        <f t="shared" si="272"/>
        <v>0</v>
      </c>
      <c r="I866" s="12">
        <v>0</v>
      </c>
      <c r="J866" s="12">
        <v>0</v>
      </c>
      <c r="K866" s="13">
        <f t="shared" si="271"/>
        <v>0</v>
      </c>
    </row>
    <row r="867" spans="2:11" x14ac:dyDescent="0.2">
      <c r="B867" s="20"/>
      <c r="C867" s="28"/>
      <c r="D867" s="28" t="s">
        <v>469</v>
      </c>
      <c r="E867" s="25"/>
      <c r="F867" s="12">
        <v>0</v>
      </c>
      <c r="G867" s="12">
        <v>0</v>
      </c>
      <c r="H867" s="12">
        <f t="shared" si="272"/>
        <v>0</v>
      </c>
      <c r="I867" s="12">
        <v>0</v>
      </c>
      <c r="J867" s="12">
        <v>0</v>
      </c>
      <c r="K867" s="13">
        <f t="shared" si="271"/>
        <v>0</v>
      </c>
    </row>
    <row r="868" spans="2:11" x14ac:dyDescent="0.2">
      <c r="B868" s="20"/>
      <c r="C868" s="28" t="s">
        <v>470</v>
      </c>
      <c r="D868" s="28"/>
      <c r="E868" s="25"/>
      <c r="F868" s="12">
        <v>0</v>
      </c>
      <c r="G868" s="12">
        <v>0</v>
      </c>
      <c r="H868" s="12">
        <f t="shared" si="272"/>
        <v>0</v>
      </c>
      <c r="I868" s="12">
        <v>0</v>
      </c>
      <c r="J868" s="12">
        <v>0</v>
      </c>
      <c r="K868" s="13">
        <f t="shared" si="271"/>
        <v>0</v>
      </c>
    </row>
    <row r="869" spans="2:11" x14ac:dyDescent="0.2">
      <c r="B869" s="20"/>
      <c r="C869" s="28"/>
      <c r="D869" s="28" t="s">
        <v>471</v>
      </c>
      <c r="E869" s="25"/>
      <c r="F869" s="12">
        <v>0</v>
      </c>
      <c r="G869" s="12">
        <v>0</v>
      </c>
      <c r="H869" s="12">
        <f t="shared" si="272"/>
        <v>0</v>
      </c>
      <c r="I869" s="12">
        <v>0</v>
      </c>
      <c r="J869" s="12">
        <v>0</v>
      </c>
      <c r="K869" s="13">
        <f t="shared" si="271"/>
        <v>0</v>
      </c>
    </row>
    <row r="870" spans="2:11" x14ac:dyDescent="0.2">
      <c r="B870" s="20"/>
      <c r="C870" s="28"/>
      <c r="D870" s="28" t="s">
        <v>472</v>
      </c>
      <c r="E870" s="25"/>
      <c r="F870" s="12">
        <v>0</v>
      </c>
      <c r="G870" s="12">
        <v>0</v>
      </c>
      <c r="H870" s="12">
        <f t="shared" si="272"/>
        <v>0</v>
      </c>
      <c r="I870" s="12">
        <v>0</v>
      </c>
      <c r="J870" s="12">
        <v>0</v>
      </c>
      <c r="K870" s="13">
        <f t="shared" si="271"/>
        <v>0</v>
      </c>
    </row>
    <row r="871" spans="2:11" x14ac:dyDescent="0.2">
      <c r="B871" s="20"/>
      <c r="C871" s="28" t="s">
        <v>473</v>
      </c>
      <c r="D871" s="28"/>
      <c r="E871" s="25"/>
      <c r="F871" s="12">
        <v>0</v>
      </c>
      <c r="G871" s="12">
        <v>0</v>
      </c>
      <c r="H871" s="12">
        <f t="shared" si="272"/>
        <v>0</v>
      </c>
      <c r="I871" s="12">
        <v>0</v>
      </c>
      <c r="J871" s="12">
        <v>0</v>
      </c>
      <c r="K871" s="13">
        <f t="shared" si="271"/>
        <v>0</v>
      </c>
    </row>
    <row r="872" spans="2:11" x14ac:dyDescent="0.2">
      <c r="B872" s="20"/>
      <c r="C872" s="28"/>
      <c r="D872" s="28" t="s">
        <v>474</v>
      </c>
      <c r="E872" s="25"/>
      <c r="F872" s="12">
        <v>0</v>
      </c>
      <c r="G872" s="12">
        <v>0</v>
      </c>
      <c r="H872" s="12">
        <f t="shared" si="272"/>
        <v>0</v>
      </c>
      <c r="I872" s="12">
        <v>0</v>
      </c>
      <c r="J872" s="12">
        <v>0</v>
      </c>
      <c r="K872" s="13">
        <f t="shared" si="271"/>
        <v>0</v>
      </c>
    </row>
    <row r="873" spans="2:11" x14ac:dyDescent="0.2">
      <c r="B873" s="20"/>
      <c r="C873" s="28"/>
      <c r="D873" s="28" t="s">
        <v>475</v>
      </c>
      <c r="E873" s="25"/>
      <c r="F873" s="12">
        <v>0</v>
      </c>
      <c r="G873" s="12">
        <v>0</v>
      </c>
      <c r="H873" s="12">
        <f t="shared" si="272"/>
        <v>0</v>
      </c>
      <c r="I873" s="12">
        <v>0</v>
      </c>
      <c r="J873" s="12">
        <v>0</v>
      </c>
      <c r="K873" s="13">
        <f t="shared" si="271"/>
        <v>0</v>
      </c>
    </row>
    <row r="874" spans="2:11" x14ac:dyDescent="0.2">
      <c r="B874" s="20"/>
      <c r="C874" s="28" t="s">
        <v>476</v>
      </c>
      <c r="D874" s="28"/>
      <c r="E874" s="25"/>
      <c r="F874" s="12">
        <v>0</v>
      </c>
      <c r="G874" s="12">
        <v>0</v>
      </c>
      <c r="H874" s="12">
        <f t="shared" si="272"/>
        <v>0</v>
      </c>
      <c r="I874" s="12">
        <v>0</v>
      </c>
      <c r="J874" s="12">
        <v>0</v>
      </c>
      <c r="K874" s="13">
        <f t="shared" si="271"/>
        <v>0</v>
      </c>
    </row>
    <row r="875" spans="2:11" x14ac:dyDescent="0.2">
      <c r="B875" s="20"/>
      <c r="C875" s="28"/>
      <c r="D875" s="28" t="s">
        <v>477</v>
      </c>
      <c r="E875" s="25"/>
      <c r="F875" s="12">
        <v>0</v>
      </c>
      <c r="G875" s="12">
        <v>0</v>
      </c>
      <c r="H875" s="12">
        <f t="shared" si="272"/>
        <v>0</v>
      </c>
      <c r="I875" s="12">
        <v>0</v>
      </c>
      <c r="J875" s="12">
        <v>0</v>
      </c>
      <c r="K875" s="13">
        <f t="shared" si="271"/>
        <v>0</v>
      </c>
    </row>
    <row r="876" spans="2:11" x14ac:dyDescent="0.2">
      <c r="B876" s="20"/>
      <c r="C876" s="28" t="s">
        <v>478</v>
      </c>
      <c r="D876" s="28"/>
      <c r="E876" s="25"/>
      <c r="F876" s="12">
        <v>0</v>
      </c>
      <c r="G876" s="12">
        <v>0</v>
      </c>
      <c r="H876" s="12">
        <f t="shared" si="272"/>
        <v>0</v>
      </c>
      <c r="I876" s="12">
        <v>0</v>
      </c>
      <c r="J876" s="12">
        <v>0</v>
      </c>
      <c r="K876" s="13">
        <f t="shared" si="271"/>
        <v>0</v>
      </c>
    </row>
    <row r="877" spans="2:11" x14ac:dyDescent="0.2">
      <c r="B877" s="20"/>
      <c r="C877" s="28"/>
      <c r="D877" s="28" t="s">
        <v>479</v>
      </c>
      <c r="E877" s="25"/>
      <c r="F877" s="12">
        <v>0</v>
      </c>
      <c r="G877" s="12">
        <v>0</v>
      </c>
      <c r="H877" s="12">
        <f t="shared" si="272"/>
        <v>0</v>
      </c>
      <c r="I877" s="12">
        <v>0</v>
      </c>
      <c r="J877" s="12">
        <v>0</v>
      </c>
      <c r="K877" s="13">
        <f t="shared" si="271"/>
        <v>0</v>
      </c>
    </row>
    <row r="878" spans="2:11" x14ac:dyDescent="0.2">
      <c r="B878" s="20"/>
      <c r="C878" s="28"/>
      <c r="D878" s="28" t="s">
        <v>480</v>
      </c>
      <c r="E878" s="25"/>
      <c r="F878" s="12">
        <v>0</v>
      </c>
      <c r="G878" s="12">
        <v>0</v>
      </c>
      <c r="H878" s="12">
        <f t="shared" si="272"/>
        <v>0</v>
      </c>
      <c r="I878" s="12">
        <v>0</v>
      </c>
      <c r="J878" s="12">
        <v>0</v>
      </c>
      <c r="K878" s="13">
        <f t="shared" si="271"/>
        <v>0</v>
      </c>
    </row>
    <row r="879" spans="2:11" x14ac:dyDescent="0.2">
      <c r="B879" s="20"/>
      <c r="C879" s="28" t="s">
        <v>481</v>
      </c>
      <c r="D879" s="28"/>
      <c r="E879" s="25"/>
      <c r="F879" s="12">
        <f>F880</f>
        <v>1382102</v>
      </c>
      <c r="G879" s="12">
        <f t="shared" ref="G879:K879" si="274">G880</f>
        <v>-1382102</v>
      </c>
      <c r="H879" s="12">
        <f t="shared" si="272"/>
        <v>0</v>
      </c>
      <c r="I879" s="12">
        <f t="shared" si="274"/>
        <v>0</v>
      </c>
      <c r="J879" s="12">
        <f t="shared" si="274"/>
        <v>0</v>
      </c>
      <c r="K879" s="13">
        <f t="shared" si="274"/>
        <v>0</v>
      </c>
    </row>
    <row r="880" spans="2:11" x14ac:dyDescent="0.2">
      <c r="B880" s="20"/>
      <c r="C880" s="28"/>
      <c r="D880" s="28" t="s">
        <v>482</v>
      </c>
      <c r="E880" s="25"/>
      <c r="F880" s="12">
        <f>F881</f>
        <v>1382102</v>
      </c>
      <c r="G880" s="12">
        <f t="shared" ref="G880:K880" si="275">G881</f>
        <v>-1382102</v>
      </c>
      <c r="H880" s="12">
        <f t="shared" si="272"/>
        <v>0</v>
      </c>
      <c r="I880" s="12">
        <f t="shared" si="275"/>
        <v>0</v>
      </c>
      <c r="J880" s="12">
        <f t="shared" si="275"/>
        <v>0</v>
      </c>
      <c r="K880" s="13">
        <f t="shared" si="275"/>
        <v>0</v>
      </c>
    </row>
    <row r="881" spans="2:13" x14ac:dyDescent="0.2">
      <c r="B881" s="20"/>
      <c r="C881" s="28"/>
      <c r="D881" s="28"/>
      <c r="E881" s="25" t="s">
        <v>525</v>
      </c>
      <c r="F881" s="12">
        <f>F882</f>
        <v>1382102</v>
      </c>
      <c r="G881" s="12">
        <f t="shared" ref="G881:K881" si="276">G882</f>
        <v>-1382102</v>
      </c>
      <c r="H881" s="12">
        <f t="shared" si="272"/>
        <v>0</v>
      </c>
      <c r="I881" s="12">
        <f t="shared" si="276"/>
        <v>0</v>
      </c>
      <c r="J881" s="12">
        <f t="shared" si="276"/>
        <v>0</v>
      </c>
      <c r="K881" s="13">
        <f t="shared" si="276"/>
        <v>0</v>
      </c>
    </row>
    <row r="882" spans="2:13" ht="13.5" thickBot="1" x14ac:dyDescent="0.25">
      <c r="B882" s="22"/>
      <c r="C882" s="30"/>
      <c r="D882" s="30"/>
      <c r="E882" s="55" t="s">
        <v>482</v>
      </c>
      <c r="F882" s="16">
        <v>1382102</v>
      </c>
      <c r="G882" s="16">
        <v>-1382102</v>
      </c>
      <c r="H882" s="16">
        <f t="shared" si="272"/>
        <v>0</v>
      </c>
      <c r="I882" s="16">
        <v>0</v>
      </c>
      <c r="J882" s="16">
        <v>0</v>
      </c>
      <c r="K882" s="17">
        <v>0</v>
      </c>
    </row>
    <row r="883" spans="2:13" s="51" customFormat="1" ht="20.25" customHeight="1" thickBot="1" x14ac:dyDescent="0.25">
      <c r="B883" s="45"/>
      <c r="C883" s="46" t="s">
        <v>483</v>
      </c>
      <c r="D883" s="47"/>
      <c r="E883" s="48"/>
      <c r="F883" s="49">
        <f t="shared" ref="F883:K883" si="277">0+F13+F66+F162+F294+F364+F474+F783+F831+F849</f>
        <v>364706464</v>
      </c>
      <c r="G883" s="49">
        <f t="shared" si="277"/>
        <v>-40525336.089999996</v>
      </c>
      <c r="H883" s="49">
        <f t="shared" si="277"/>
        <v>324181127.90999997</v>
      </c>
      <c r="I883" s="49">
        <f t="shared" si="277"/>
        <v>330652711.07999992</v>
      </c>
      <c r="J883" s="49">
        <f t="shared" si="277"/>
        <v>329204435.24999988</v>
      </c>
      <c r="K883" s="50">
        <f t="shared" si="277"/>
        <v>-6471583.1699999049</v>
      </c>
    </row>
    <row r="884" spans="2:13" x14ac:dyDescent="0.2">
      <c r="F884" s="53"/>
      <c r="G884" s="53"/>
      <c r="H884" s="53"/>
      <c r="I884" s="52"/>
      <c r="J884" s="52"/>
      <c r="K884" s="52"/>
      <c r="L884" s="52"/>
      <c r="M884" s="52"/>
    </row>
    <row r="885" spans="2:13" x14ac:dyDescent="0.2">
      <c r="F885" s="54"/>
      <c r="G885" s="54"/>
      <c r="H885" s="54"/>
      <c r="I885" s="54"/>
      <c r="J885" s="54"/>
      <c r="K885" s="54"/>
      <c r="L885" s="52"/>
      <c r="M885" s="52"/>
    </row>
    <row r="886" spans="2:13" x14ac:dyDescent="0.2">
      <c r="F886" s="54"/>
      <c r="G886" s="54"/>
      <c r="H886" s="54"/>
      <c r="I886" s="54"/>
      <c r="J886" s="54"/>
      <c r="K886" s="54"/>
      <c r="L886" s="52"/>
      <c r="M886" s="52"/>
    </row>
    <row r="887" spans="2:13" x14ac:dyDescent="0.2">
      <c r="F887" s="54"/>
      <c r="G887" s="54"/>
      <c r="H887" s="54"/>
      <c r="I887" s="54"/>
      <c r="J887" s="54"/>
      <c r="K887" s="54"/>
      <c r="L887" s="52"/>
      <c r="M887" s="52"/>
    </row>
    <row r="888" spans="2:13" x14ac:dyDescent="0.2">
      <c r="F888" s="54"/>
      <c r="G888" s="54"/>
      <c r="H888" s="54"/>
      <c r="I888" s="54"/>
      <c r="J888" s="54"/>
      <c r="K888" s="54"/>
      <c r="L888" s="52"/>
      <c r="M888" s="52"/>
    </row>
    <row r="889" spans="2:13" x14ac:dyDescent="0.2">
      <c r="B889" s="5"/>
      <c r="F889" s="54"/>
      <c r="G889" s="54"/>
      <c r="H889" s="54"/>
      <c r="I889" s="54"/>
      <c r="J889" s="54"/>
      <c r="K889" s="54"/>
      <c r="L889" s="52"/>
      <c r="M889" s="52"/>
    </row>
    <row r="890" spans="2:13" x14ac:dyDescent="0.2">
      <c r="F890" s="53"/>
      <c r="G890" s="53"/>
      <c r="H890" s="53"/>
      <c r="I890" s="52"/>
      <c r="J890" s="52"/>
      <c r="K890" s="52"/>
      <c r="L890" s="52"/>
      <c r="M890" s="52"/>
    </row>
    <row r="891" spans="2:13" x14ac:dyDescent="0.2">
      <c r="F891" s="53"/>
      <c r="G891" s="53"/>
      <c r="H891" s="53"/>
      <c r="I891" s="52"/>
      <c r="J891" s="52"/>
      <c r="K891" s="52"/>
      <c r="L891" s="52"/>
      <c r="M891" s="52"/>
    </row>
    <row r="892" spans="2:13" x14ac:dyDescent="0.2">
      <c r="F892" s="53"/>
      <c r="G892" s="53"/>
      <c r="H892" s="53"/>
      <c r="I892" s="52"/>
      <c r="J892" s="52"/>
      <c r="K892" s="52"/>
      <c r="L892" s="52"/>
      <c r="M892" s="52"/>
    </row>
    <row r="893" spans="2:13" x14ac:dyDescent="0.2">
      <c r="F893" s="53"/>
      <c r="G893" s="53"/>
      <c r="H893" s="53"/>
      <c r="I893" s="52"/>
      <c r="J893" s="52"/>
      <c r="K893" s="52"/>
      <c r="L893" s="52"/>
      <c r="M893" s="52"/>
    </row>
  </sheetData>
  <mergeCells count="13">
    <mergeCell ref="B2:K2"/>
    <mergeCell ref="B4:K4"/>
    <mergeCell ref="B5:K5"/>
    <mergeCell ref="B7:K7"/>
    <mergeCell ref="B6:K6"/>
    <mergeCell ref="B3:K3"/>
    <mergeCell ref="F9:J9"/>
    <mergeCell ref="I10:I12"/>
    <mergeCell ref="J10:J12"/>
    <mergeCell ref="K9:K12"/>
    <mergeCell ref="F10:F12"/>
    <mergeCell ref="G10:G12"/>
    <mergeCell ref="H10:H12"/>
  </mergeCells>
  <phoneticPr fontId="0" type="noConversion"/>
  <printOptions horizontalCentered="1"/>
  <pageMargins left="0.59055118110236227" right="0.59055118110236227" top="0.78740157480314965" bottom="0.51181102362204722" header="0" footer="0"/>
  <pageSetup scale="80" orientation="landscape" r:id="rId1"/>
  <headerFooter alignWithMargins="0">
    <oddFooter>&amp;R&amp;6Página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consolidado</vt:lpstr>
      <vt:lpstr>consolidado!Área_de_impresión</vt:lpstr>
      <vt:lpstr>consolidado!Títulos_a_imprimir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Usuario</cp:lastModifiedBy>
  <cp:lastPrinted>2026-03-16T22:07:48Z</cp:lastPrinted>
  <dcterms:created xsi:type="dcterms:W3CDTF">1996-11-27T10:00:04Z</dcterms:created>
  <dcterms:modified xsi:type="dcterms:W3CDTF">2026-04-21T17:57:29Z</dcterms:modified>
</cp:coreProperties>
</file>